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drmuhammadakbar/Desktop/Feb 23 2023 raw data/Fig 1AB Percent Spore Share 26 November 2022/"/>
    </mc:Choice>
  </mc:AlternateContent>
  <xr:revisionPtr revIDLastSave="0" documentId="13_ncr:1_{0EF1C58E-F4C0-F24F-9B6B-962CD9C9E5FB}" xr6:coauthVersionLast="47" xr6:coauthVersionMax="47" xr10:uidLastSave="{00000000-0000-0000-0000-000000000000}"/>
  <bookViews>
    <workbookView xWindow="0" yWindow="500" windowWidth="28800" windowHeight="16080" tabRatio="500" xr2:uid="{00000000-000D-0000-FFFF-FFFF00000000}"/>
  </bookViews>
  <sheets>
    <sheet name="Fig 1A % spore share pre sowing" sheetId="1" r:id="rId1"/>
    <sheet name="Fig 1 B% spore share after harv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0" i="2" l="1"/>
  <c r="B70" i="2"/>
  <c r="C69" i="2"/>
  <c r="B69" i="2"/>
  <c r="C68" i="2"/>
  <c r="B68" i="2"/>
  <c r="C67" i="2"/>
  <c r="B67" i="2"/>
  <c r="C66" i="2"/>
  <c r="B66" i="2"/>
  <c r="C65" i="2"/>
  <c r="B65" i="2"/>
  <c r="C64" i="2"/>
  <c r="B64" i="2"/>
  <c r="C63" i="2"/>
  <c r="B63" i="2"/>
  <c r="C62" i="2"/>
  <c r="B62" i="2"/>
  <c r="C61" i="2"/>
  <c r="B61" i="2"/>
  <c r="C60" i="2"/>
  <c r="B60" i="2"/>
  <c r="C59" i="2"/>
  <c r="B59" i="2"/>
  <c r="C58" i="2"/>
  <c r="B58" i="2"/>
  <c r="C57" i="2"/>
  <c r="B57" i="2"/>
  <c r="C56" i="2"/>
  <c r="B56" i="2"/>
  <c r="C55" i="2"/>
  <c r="B55" i="2"/>
  <c r="C54" i="2"/>
  <c r="B54" i="2"/>
  <c r="C53" i="2"/>
  <c r="B53" i="2"/>
  <c r="C52" i="2"/>
  <c r="B52" i="2"/>
  <c r="C51" i="2"/>
  <c r="B51" i="2"/>
  <c r="C50" i="2"/>
  <c r="B50" i="2"/>
  <c r="C49" i="2"/>
  <c r="B49" i="2"/>
  <c r="C48" i="2"/>
  <c r="B48" i="2"/>
  <c r="C47" i="2"/>
  <c r="B47" i="2"/>
  <c r="C46" i="2"/>
  <c r="B46" i="2"/>
  <c r="C45" i="2"/>
  <c r="B45" i="2"/>
  <c r="C44" i="2"/>
  <c r="B44" i="2"/>
  <c r="C43" i="2"/>
  <c r="B43" i="2"/>
  <c r="C42" i="2"/>
  <c r="B42" i="2"/>
  <c r="C41" i="2"/>
  <c r="B41" i="2"/>
  <c r="C40" i="2"/>
  <c r="B40" i="2"/>
  <c r="C39" i="2"/>
  <c r="B39" i="2"/>
  <c r="C38" i="2"/>
  <c r="B38" i="2"/>
  <c r="D10" i="1"/>
  <c r="D10" i="2"/>
  <c r="D13" i="2"/>
  <c r="C13" i="2"/>
  <c r="D12" i="2"/>
  <c r="C12" i="2"/>
  <c r="D11" i="2"/>
  <c r="C11" i="2"/>
  <c r="C10" i="2"/>
  <c r="D9" i="2"/>
  <c r="C9" i="2"/>
  <c r="D8" i="2"/>
  <c r="C8" i="2"/>
  <c r="D7" i="2"/>
  <c r="C7" i="2"/>
  <c r="D6" i="2"/>
  <c r="C6" i="2"/>
  <c r="D5" i="2"/>
  <c r="C5" i="2"/>
  <c r="D4" i="2"/>
  <c r="C4" i="2"/>
  <c r="D3" i="2"/>
  <c r="C3" i="2"/>
  <c r="G30" i="2"/>
  <c r="H30" i="2"/>
  <c r="I30" i="2"/>
  <c r="J30" i="2"/>
  <c r="K30" i="2"/>
  <c r="L30" i="2"/>
  <c r="M30" i="2"/>
  <c r="N30" i="2"/>
  <c r="O30" i="2"/>
  <c r="P30" i="2"/>
  <c r="G31" i="2"/>
  <c r="H31" i="2"/>
  <c r="I31" i="2"/>
  <c r="J31" i="2"/>
  <c r="K31" i="2"/>
  <c r="L31" i="2"/>
  <c r="M31" i="2"/>
  <c r="N31" i="2"/>
  <c r="O31" i="2"/>
  <c r="P31" i="2"/>
  <c r="F31" i="2"/>
  <c r="F30" i="2"/>
  <c r="G21" i="2"/>
  <c r="H21" i="2"/>
  <c r="I21" i="2"/>
  <c r="J21" i="2"/>
  <c r="K21" i="2"/>
  <c r="L21" i="2"/>
  <c r="M21" i="2"/>
  <c r="N21" i="2"/>
  <c r="O21" i="2"/>
  <c r="P21" i="2"/>
  <c r="G22" i="2"/>
  <c r="H22" i="2"/>
  <c r="I22" i="2"/>
  <c r="J22" i="2"/>
  <c r="K22" i="2"/>
  <c r="L22" i="2"/>
  <c r="M22" i="2"/>
  <c r="N22" i="2"/>
  <c r="O22" i="2"/>
  <c r="P22" i="2"/>
  <c r="F22" i="2"/>
  <c r="F21" i="2"/>
  <c r="C69" i="1"/>
  <c r="C70" i="1"/>
  <c r="C68" i="1"/>
  <c r="C66" i="1"/>
  <c r="C67" i="1"/>
  <c r="C65" i="1"/>
  <c r="C63" i="1"/>
  <c r="C64" i="1"/>
  <c r="C62" i="1"/>
  <c r="C60" i="1"/>
  <c r="C61" i="1"/>
  <c r="C59" i="1"/>
  <c r="C57" i="1"/>
  <c r="C58" i="1"/>
  <c r="C56" i="1"/>
  <c r="C54" i="1"/>
  <c r="C55" i="1"/>
  <c r="C53" i="1"/>
  <c r="C51" i="1"/>
  <c r="C52" i="1"/>
  <c r="C50" i="1"/>
  <c r="C48" i="1"/>
  <c r="C49" i="1"/>
  <c r="C47" i="1"/>
  <c r="C45" i="1"/>
  <c r="C46" i="1"/>
  <c r="C44" i="1"/>
  <c r="C42" i="1"/>
  <c r="C43" i="1"/>
  <c r="C41" i="1"/>
  <c r="C39" i="1"/>
  <c r="C40" i="1"/>
  <c r="C38" i="1"/>
  <c r="B69" i="1"/>
  <c r="B70" i="1"/>
  <c r="B68" i="1"/>
  <c r="B66" i="1"/>
  <c r="B67" i="1"/>
  <c r="B65" i="1"/>
  <c r="B63" i="1"/>
  <c r="B64" i="1"/>
  <c r="B62" i="1"/>
  <c r="B60" i="1"/>
  <c r="B61" i="1"/>
  <c r="B59" i="1"/>
  <c r="B57" i="1"/>
  <c r="B58" i="1"/>
  <c r="B56" i="1"/>
  <c r="B54" i="1"/>
  <c r="B55" i="1"/>
  <c r="B53" i="1"/>
  <c r="B51" i="1"/>
  <c r="B52" i="1"/>
  <c r="B50" i="1"/>
  <c r="B48" i="1"/>
  <c r="B49" i="1"/>
  <c r="B47" i="1"/>
  <c r="B45" i="1"/>
  <c r="B46" i="1"/>
  <c r="B44" i="1"/>
  <c r="B42" i="1"/>
  <c r="B43" i="1"/>
  <c r="B41" i="1"/>
  <c r="B39" i="1"/>
  <c r="B40" i="1"/>
  <c r="B38" i="1"/>
  <c r="D13" i="1"/>
  <c r="D12" i="1"/>
  <c r="D11" i="1"/>
  <c r="D9" i="1"/>
  <c r="D8" i="1"/>
  <c r="D7" i="1"/>
  <c r="D6" i="1"/>
  <c r="D5" i="1"/>
  <c r="D4" i="1"/>
  <c r="D3" i="1"/>
  <c r="C13" i="1"/>
  <c r="C12" i="1"/>
  <c r="C11" i="1"/>
  <c r="C10" i="1"/>
  <c r="C9" i="1"/>
  <c r="C8" i="1"/>
  <c r="J20" i="1"/>
  <c r="C6" i="1"/>
  <c r="C5" i="1"/>
  <c r="C4" i="1"/>
  <c r="C3" i="1"/>
  <c r="G30" i="1"/>
  <c r="H30" i="1"/>
  <c r="I30" i="1"/>
  <c r="J30" i="1"/>
  <c r="K30" i="1"/>
  <c r="L30" i="1"/>
  <c r="M30" i="1"/>
  <c r="N30" i="1"/>
  <c r="O30" i="1"/>
  <c r="P30" i="1"/>
  <c r="G31" i="1"/>
  <c r="H31" i="1"/>
  <c r="I31" i="1"/>
  <c r="J31" i="1"/>
  <c r="K31" i="1"/>
  <c r="L31" i="1"/>
  <c r="M31" i="1"/>
  <c r="N31" i="1"/>
  <c r="O31" i="1"/>
  <c r="P31" i="1"/>
  <c r="F31" i="1"/>
  <c r="F30" i="1"/>
  <c r="G22" i="1"/>
  <c r="H22" i="1"/>
  <c r="I22" i="1"/>
  <c r="J22" i="1"/>
  <c r="K22" i="1"/>
  <c r="L22" i="1"/>
  <c r="M22" i="1"/>
  <c r="N22" i="1"/>
  <c r="O22" i="1"/>
  <c r="P22" i="1"/>
  <c r="F22" i="1"/>
  <c r="G21" i="1" l="1"/>
  <c r="H21" i="1"/>
  <c r="I21" i="1"/>
  <c r="J21" i="1"/>
  <c r="K21" i="1"/>
  <c r="L21" i="1"/>
  <c r="M21" i="1"/>
  <c r="N21" i="1"/>
  <c r="O21" i="1"/>
  <c r="P21" i="1"/>
  <c r="F21" i="1"/>
  <c r="H20" i="2"/>
  <c r="L20" i="2"/>
  <c r="M20" i="2"/>
  <c r="N20" i="2"/>
  <c r="O20" i="2"/>
  <c r="P20" i="2"/>
  <c r="P29" i="2"/>
  <c r="O29" i="2"/>
  <c r="N29" i="2"/>
  <c r="M29" i="2"/>
  <c r="L29" i="2"/>
  <c r="K29" i="2"/>
  <c r="J29" i="2"/>
  <c r="I29" i="2"/>
  <c r="H29" i="2"/>
  <c r="G29" i="2"/>
  <c r="F29" i="2"/>
  <c r="K20" i="2"/>
  <c r="J20" i="2"/>
  <c r="I20" i="2"/>
  <c r="G20" i="2"/>
  <c r="F20" i="2"/>
  <c r="P29" i="1"/>
  <c r="O29" i="1"/>
  <c r="N29" i="1"/>
  <c r="M29" i="1"/>
  <c r="L29" i="1"/>
  <c r="K29" i="1"/>
  <c r="J29" i="1"/>
  <c r="I29" i="1"/>
  <c r="H29" i="1"/>
  <c r="G29" i="1"/>
  <c r="F29" i="1"/>
  <c r="O20" i="1"/>
  <c r="P20" i="1"/>
  <c r="K20" i="1"/>
  <c r="L20" i="1"/>
  <c r="M20" i="1"/>
  <c r="N20" i="1"/>
  <c r="G20" i="1"/>
  <c r="H20" i="1"/>
  <c r="I20" i="1"/>
  <c r="F20" i="1"/>
  <c r="C7" i="1"/>
</calcChain>
</file>

<file path=xl/sharedStrings.xml><?xml version="1.0" encoding="utf-8"?>
<sst xmlns="http://schemas.openxmlformats.org/spreadsheetml/2006/main" count="676" uniqueCount="80">
  <si>
    <t xml:space="preserve">Ambispora fennica </t>
  </si>
  <si>
    <r>
      <t>Claroideoglomus etunicatum</t>
    </r>
    <r>
      <rPr>
        <sz val="12"/>
        <color theme="1"/>
        <rFont val="Times New Roman"/>
        <family val="1"/>
      </rPr>
      <t xml:space="preserve"> </t>
    </r>
  </si>
  <si>
    <t>Rhizoglomus intraradices</t>
  </si>
  <si>
    <r>
      <t>Claroideoglomus lamellosum</t>
    </r>
    <r>
      <rPr>
        <sz val="12"/>
        <color theme="1"/>
        <rFont val="Times New Roman"/>
        <family val="1"/>
      </rPr>
      <t xml:space="preserve"> </t>
    </r>
  </si>
  <si>
    <t xml:space="preserve">Claroideoglomus luteum </t>
  </si>
  <si>
    <r>
      <t>Funneliformis mosseae</t>
    </r>
    <r>
      <rPr>
        <sz val="12"/>
        <color theme="1"/>
        <rFont val="Times New Roman"/>
        <family val="1"/>
      </rPr>
      <t xml:space="preserve"> </t>
    </r>
  </si>
  <si>
    <r>
      <t>Scutellospora</t>
    </r>
    <r>
      <rPr>
        <sz val="12"/>
        <color theme="1"/>
        <rFont val="Times New Roman"/>
        <family val="1"/>
      </rPr>
      <t xml:space="preserve"> spp.    </t>
    </r>
  </si>
  <si>
    <r>
      <t>Rhizophagus iranicus</t>
    </r>
    <r>
      <rPr>
        <sz val="12"/>
        <color rgb="FF000000"/>
        <rFont val="Times New Roman"/>
        <family val="1"/>
      </rPr>
      <t xml:space="preserve"> </t>
    </r>
  </si>
  <si>
    <r>
      <t xml:space="preserve">Diversispora </t>
    </r>
    <r>
      <rPr>
        <sz val="12"/>
        <color theme="1"/>
        <rFont val="Times New Roman"/>
        <family val="1"/>
      </rPr>
      <t>spp.</t>
    </r>
  </si>
  <si>
    <r>
      <rPr>
        <i/>
        <sz val="12"/>
        <color theme="1"/>
        <rFont val="Times New Roman"/>
        <family val="1"/>
      </rPr>
      <t>Paraglomus</t>
    </r>
    <r>
      <rPr>
        <sz val="12"/>
        <color theme="1"/>
        <rFont val="Times New Roman"/>
        <family val="1"/>
      </rPr>
      <t xml:space="preserve"> spp.   </t>
    </r>
  </si>
  <si>
    <t>Acaulospora spp.</t>
  </si>
  <si>
    <t>Site-1</t>
  </si>
  <si>
    <t>Site-2</t>
  </si>
  <si>
    <t>After harvest</t>
  </si>
  <si>
    <t>R1</t>
  </si>
  <si>
    <t>R2</t>
  </si>
  <si>
    <t>R3</t>
  </si>
  <si>
    <t>Average</t>
  </si>
  <si>
    <t>SD</t>
  </si>
  <si>
    <t>SE</t>
  </si>
  <si>
    <t>Pre sowing</t>
  </si>
  <si>
    <t>Anova</t>
  </si>
  <si>
    <t xml:space="preserve">mycorrhizal species </t>
  </si>
  <si>
    <t>Site 1</t>
  </si>
  <si>
    <t>Site 2</t>
  </si>
  <si>
    <t>d</t>
  </si>
  <si>
    <t>i</t>
  </si>
  <si>
    <t>a</t>
  </si>
  <si>
    <t>b</t>
  </si>
  <si>
    <t>Tukey Pairwise Comparisons: Location*mycorrhizal species</t>
  </si>
  <si>
    <t>Grouping Information Using the Tukey Method and 95% Confidence</t>
  </si>
  <si>
    <t>Location*mycorrhizal species</t>
  </si>
  <si>
    <t>N</t>
  </si>
  <si>
    <t>Mean</t>
  </si>
  <si>
    <t>Grouping</t>
  </si>
  <si>
    <t>Site 2 Claroideoglomus lamellosum</t>
  </si>
  <si>
    <t>A</t>
  </si>
  <si>
    <t xml:space="preserve"> </t>
  </si>
  <si>
    <t>Site 1 Claroideoglomus lamellosum</t>
  </si>
  <si>
    <t>B</t>
  </si>
  <si>
    <t>Site 2 Rhizoglomus intraradices</t>
  </si>
  <si>
    <t>C</t>
  </si>
  <si>
    <t>Site 1 Funneliformis mosseae</t>
  </si>
  <si>
    <t>Site 2 Funneliformis mosseae</t>
  </si>
  <si>
    <t>D</t>
  </si>
  <si>
    <t>Site 2 Claroideoglomus etunicatum</t>
  </si>
  <si>
    <t>Site 1 Rhizoglomus intraradices</t>
  </si>
  <si>
    <t>Site 1 Claroideoglomus etunicatum</t>
  </si>
  <si>
    <t xml:space="preserve">Site 2 Scutellospora spp.   </t>
  </si>
  <si>
    <t>E</t>
  </si>
  <si>
    <t>Site 1 Ambispora fennica</t>
  </si>
  <si>
    <t>F</t>
  </si>
  <si>
    <t>Site 1 Diversispora spp.</t>
  </si>
  <si>
    <t>G</t>
  </si>
  <si>
    <t>Site 2 Diversispora spp.</t>
  </si>
  <si>
    <t>H</t>
  </si>
  <si>
    <t>Site 1 Claroideoglomus luteum</t>
  </si>
  <si>
    <t>Site 1 Rhizophagus iranicus</t>
  </si>
  <si>
    <t>Site 1 Acaulospora spp.</t>
  </si>
  <si>
    <t xml:space="preserve">Site 1 Scutellospora spp.   </t>
  </si>
  <si>
    <t>I</t>
  </si>
  <si>
    <t xml:space="preserve">Site 2 Paraglomus spp.  </t>
  </si>
  <si>
    <t xml:space="preserve">Site 1 Paraglomus spp.  </t>
  </si>
  <si>
    <t>Site 2 Rhizophagus iranicus</t>
  </si>
  <si>
    <t>Site 2 Acaulospora spp.</t>
  </si>
  <si>
    <t>Site 2 Ambispora fennica</t>
  </si>
  <si>
    <t>Site 2 Claroideoglomus luteum</t>
  </si>
  <si>
    <t>Means that do not share a letter are significantly different.</t>
  </si>
  <si>
    <t>c</t>
  </si>
  <si>
    <t>cd</t>
  </si>
  <si>
    <t>e</t>
  </si>
  <si>
    <t>ef</t>
  </si>
  <si>
    <t>e-g</t>
  </si>
  <si>
    <t>f-h</t>
  </si>
  <si>
    <t>f-i</t>
  </si>
  <si>
    <t>g-i</t>
  </si>
  <si>
    <t>hi</t>
  </si>
  <si>
    <t>f</t>
  </si>
  <si>
    <t>g</t>
  </si>
  <si>
    <t>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</si>
</sst>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2" borderId="0" xfId="0" applyFill="1"/>
    <xf numFmtId="0" fontId="8" fillId="0" borderId="0" xfId="0" applyFont="1"/>
    <xf numFmtId="0" fontId="9" fillId="0" borderId="0" xfId="0" applyFont="1"/>
    <xf numFmtId="0" fontId="0" fillId="0" borderId="0" xfId="0" applyAlignment="1">
      <alignment horizontal="center" wrapText="1"/>
    </xf>
  </cellXfs>
  <cellStyles count="7">
    <cellStyle name="Followed Hyperlink" xfId="6" builtinId="9" hidden="1"/>
    <cellStyle name="Followed Hyperlink" xfId="4" builtinId="9" hidden="1"/>
    <cellStyle name="Followed Hyperlink" xfId="2" builtinId="9" hidden="1"/>
    <cellStyle name="Hyperlink" xfId="5" builtinId="8" hidden="1"/>
    <cellStyle name="Hyperlink" xfId="3" builtinId="8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1A % spore share pre sowing'!$C$2</c:f>
              <c:strCache>
                <c:ptCount val="1"/>
                <c:pt idx="0">
                  <c:v>Site-1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D1DD3C3-11A9-D048-92A5-E5AA349E01A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C23A-4CE1-93D9-EF1556C688F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409C8B9-0112-EB46-8F70-84AD5B419F2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C23A-4CE1-93D9-EF1556C688F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FDE169F-9856-584A-9567-89162E38C82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23A-4CE1-93D9-EF1556C688F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5EF667F-2619-4846-AACB-BB8489F0ED8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23A-4CE1-93D9-EF1556C688F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4F8D035-5339-7144-BBB1-5C41695051D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23A-4CE1-93D9-EF1556C688F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25D0D35-83F6-D040-B82F-416DE7E7EB5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23A-4CE1-93D9-EF1556C688F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8EC3CE2-66A2-634D-8CE3-A62F277885B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23A-4CE1-93D9-EF1556C688F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F3375DC-EA58-4148-857E-8EB0E959AC6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C23A-4CE1-93D9-EF1556C688F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2727A80-A372-5248-9BAC-0F1B86D2153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23A-4CE1-93D9-EF1556C688F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B2474A5-5964-B44A-9261-9600160BCDD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C23A-4CE1-93D9-EF1556C688F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68E6CCEF-1226-8A44-902D-7CEE8202080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C23A-4CE1-93D9-EF1556C688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'Fig 1A % spore share pre sowing'!$F$22:$P$22</c:f>
                <c:numCache>
                  <c:formatCode>General</c:formatCode>
                  <c:ptCount val="11"/>
                  <c:pt idx="0">
                    <c:v>0.11547005383792526</c:v>
                  </c:pt>
                  <c:pt idx="1">
                    <c:v>0.34641016151377552</c:v>
                  </c:pt>
                  <c:pt idx="2">
                    <c:v>0.37859388972001501</c:v>
                  </c:pt>
                  <c:pt idx="3">
                    <c:v>0.83266639978645329</c:v>
                  </c:pt>
                  <c:pt idx="4">
                    <c:v>0.68394281762277331</c:v>
                  </c:pt>
                  <c:pt idx="5">
                    <c:v>0.11547005383792501</c:v>
                  </c:pt>
                  <c:pt idx="6">
                    <c:v>1.6802777548171413</c:v>
                  </c:pt>
                  <c:pt idx="7">
                    <c:v>0.15275252316519455</c:v>
                  </c:pt>
                  <c:pt idx="8">
                    <c:v>1.0692676621563626</c:v>
                  </c:pt>
                  <c:pt idx="9">
                    <c:v>0.20816659994661321</c:v>
                  </c:pt>
                  <c:pt idx="10">
                    <c:v>9.9999999999999936E-2</c:v>
                  </c:pt>
                </c:numCache>
              </c:numRef>
            </c:plus>
            <c:minus>
              <c:numRef>
                <c:f>'Fig 1A % spore share pre sowing'!$F$22:$P$22</c:f>
                <c:numCache>
                  <c:formatCode>General</c:formatCode>
                  <c:ptCount val="11"/>
                  <c:pt idx="0">
                    <c:v>0.11547005383792526</c:v>
                  </c:pt>
                  <c:pt idx="1">
                    <c:v>0.34641016151377552</c:v>
                  </c:pt>
                  <c:pt idx="2">
                    <c:v>0.37859388972001501</c:v>
                  </c:pt>
                  <c:pt idx="3">
                    <c:v>0.83266639978645329</c:v>
                  </c:pt>
                  <c:pt idx="4">
                    <c:v>0.68394281762277331</c:v>
                  </c:pt>
                  <c:pt idx="5">
                    <c:v>0.11547005383792501</c:v>
                  </c:pt>
                  <c:pt idx="6">
                    <c:v>1.6802777548171413</c:v>
                  </c:pt>
                  <c:pt idx="7">
                    <c:v>0.15275252316519455</c:v>
                  </c:pt>
                  <c:pt idx="8">
                    <c:v>1.0692676621563626</c:v>
                  </c:pt>
                  <c:pt idx="9">
                    <c:v>0.20816659994661321</c:v>
                  </c:pt>
                  <c:pt idx="10">
                    <c:v>9.9999999999999936E-2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 1A % spore share pre sowing'!$B$3:$B$13</c:f>
              <c:strCache>
                <c:ptCount val="11"/>
                <c:pt idx="0">
                  <c:v>Acaulospora spp.</c:v>
                </c:pt>
                <c:pt idx="1">
                  <c:v>Ambispora fennica </c:v>
                </c:pt>
                <c:pt idx="2">
                  <c:v>Diversispora spp.</c:v>
                </c:pt>
                <c:pt idx="3">
                  <c:v>Claroideoglomus etunicatum </c:v>
                </c:pt>
                <c:pt idx="4">
                  <c:v>Rhizoglomus intraradices</c:v>
                </c:pt>
                <c:pt idx="5">
                  <c:v>Rhizophagus iranicus </c:v>
                </c:pt>
                <c:pt idx="6">
                  <c:v>Claroideoglomus lamellosum </c:v>
                </c:pt>
                <c:pt idx="7">
                  <c:v>Claroideoglomus luteum </c:v>
                </c:pt>
                <c:pt idx="8">
                  <c:v>Funneliformis mosseae </c:v>
                </c:pt>
                <c:pt idx="9">
                  <c:v>Paraglomus spp.   </c:v>
                </c:pt>
                <c:pt idx="10">
                  <c:v>Scutellospora spp.    </c:v>
                </c:pt>
              </c:strCache>
            </c:strRef>
          </c:cat>
          <c:val>
            <c:numRef>
              <c:f>'Fig 1A % spore share pre sowing'!$C$3:$C$13</c:f>
              <c:numCache>
                <c:formatCode>General</c:formatCode>
                <c:ptCount val="11"/>
                <c:pt idx="0">
                  <c:v>3.5</c:v>
                </c:pt>
                <c:pt idx="1">
                  <c:v>6.1000000000000005</c:v>
                </c:pt>
                <c:pt idx="2">
                  <c:v>4.7</c:v>
                </c:pt>
                <c:pt idx="3">
                  <c:v>12.6</c:v>
                </c:pt>
                <c:pt idx="4">
                  <c:v>15.366666666666667</c:v>
                </c:pt>
                <c:pt idx="5">
                  <c:v>3.9</c:v>
                </c:pt>
                <c:pt idx="6">
                  <c:v>25.7</c:v>
                </c:pt>
                <c:pt idx="7">
                  <c:v>3.9</c:v>
                </c:pt>
                <c:pt idx="8">
                  <c:v>19.099999999999998</c:v>
                </c:pt>
                <c:pt idx="9">
                  <c:v>1.7</c:v>
                </c:pt>
                <c:pt idx="10">
                  <c:v>3.4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'Fig 1A % spore share pre sowing'!$E$3:$E$13</c15:f>
                <c15:dlblRangeCache>
                  <c:ptCount val="11"/>
                  <c:pt idx="0">
                    <c:v>f-h</c:v>
                  </c:pt>
                  <c:pt idx="1">
                    <c:v>ef</c:v>
                  </c:pt>
                  <c:pt idx="2">
                    <c:v>e-g</c:v>
                  </c:pt>
                  <c:pt idx="3">
                    <c:v>d</c:v>
                  </c:pt>
                  <c:pt idx="4">
                    <c:v>d</c:v>
                  </c:pt>
                  <c:pt idx="5">
                    <c:v>f-h</c:v>
                  </c:pt>
                  <c:pt idx="6">
                    <c:v>b</c:v>
                  </c:pt>
                  <c:pt idx="7">
                    <c:v>f-h</c:v>
                  </c:pt>
                  <c:pt idx="8">
                    <c:v>c</c:v>
                  </c:pt>
                  <c:pt idx="9">
                    <c:v>g-i</c:v>
                  </c:pt>
                  <c:pt idx="10">
                    <c:v>f-i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CEA9-5D4D-ABAE-64E0258946A3}"/>
            </c:ext>
          </c:extLst>
        </c:ser>
        <c:ser>
          <c:idx val="1"/>
          <c:order val="1"/>
          <c:tx>
            <c:strRef>
              <c:f>'Fig 1A % spore share pre sowing'!$D$2</c:f>
              <c:strCache>
                <c:ptCount val="1"/>
                <c:pt idx="0">
                  <c:v>Site-2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049C14D-AE0B-5940-B325-C9B8C746337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C23A-4CE1-93D9-EF1556C688F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0419F6B-C20D-4D45-80E4-79B4C5F4423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C23A-4CE1-93D9-EF1556C688F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EC22924-BED5-B443-A249-B7F301E3960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C23A-4CE1-93D9-EF1556C688F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9C2FE6C-3E35-A144-8D9F-84CD3C449DD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C23A-4CE1-93D9-EF1556C688F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7CB3A09-2BA6-4142-8B86-2CB6CF3DD6D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C23A-4CE1-93D9-EF1556C688F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C5379B3-C882-DA43-984D-52E8AEC49A7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C23A-4CE1-93D9-EF1556C688F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E272818D-BA99-9940-A24B-7DEA7B5BEE0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C23A-4CE1-93D9-EF1556C688F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8A6D228-E218-EC40-8BF8-49ECBA5EA33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C23A-4CE1-93D9-EF1556C688F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64565C35-A6D2-3748-8548-1E6191B7E12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C23A-4CE1-93D9-EF1556C688F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B4F2D23D-2F96-AB42-BB6D-6FA7AAA1FEE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C23A-4CE1-93D9-EF1556C688F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11CC56F6-08E5-F74C-B3EB-FEA4879866D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C23A-4CE1-93D9-EF1556C688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'Fig 1A % spore share pre sowing'!$F$31:$P$31</c:f>
                <c:numCache>
                  <c:formatCode>General</c:formatCode>
                  <c:ptCount val="11"/>
                  <c:pt idx="0">
                    <c:v>0.10000000000000006</c:v>
                  </c:pt>
                  <c:pt idx="1">
                    <c:v>0</c:v>
                  </c:pt>
                  <c:pt idx="2">
                    <c:v>9.9999999999999936E-2</c:v>
                  </c:pt>
                  <c:pt idx="3">
                    <c:v>0.90184995056457928</c:v>
                  </c:pt>
                  <c:pt idx="4">
                    <c:v>0.91651513899116799</c:v>
                  </c:pt>
                  <c:pt idx="5">
                    <c:v>5.7735026918962602E-2</c:v>
                  </c:pt>
                  <c:pt idx="6">
                    <c:v>1.171893055416463</c:v>
                  </c:pt>
                  <c:pt idx="7">
                    <c:v>0</c:v>
                  </c:pt>
                  <c:pt idx="8">
                    <c:v>0.63508529610858866</c:v>
                  </c:pt>
                  <c:pt idx="9">
                    <c:v>0.23094010767585044</c:v>
                  </c:pt>
                  <c:pt idx="10">
                    <c:v>0.28867513459481292</c:v>
                  </c:pt>
                </c:numCache>
              </c:numRef>
            </c:plus>
            <c:minus>
              <c:numRef>
                <c:f>'Fig 1A % spore share pre sowing'!$F$31:$P$31</c:f>
                <c:numCache>
                  <c:formatCode>General</c:formatCode>
                  <c:ptCount val="11"/>
                  <c:pt idx="0">
                    <c:v>0.10000000000000006</c:v>
                  </c:pt>
                  <c:pt idx="1">
                    <c:v>0</c:v>
                  </c:pt>
                  <c:pt idx="2">
                    <c:v>9.9999999999999936E-2</c:v>
                  </c:pt>
                  <c:pt idx="3">
                    <c:v>0.90184995056457928</c:v>
                  </c:pt>
                  <c:pt idx="4">
                    <c:v>0.91651513899116799</c:v>
                  </c:pt>
                  <c:pt idx="5">
                    <c:v>5.7735026918962602E-2</c:v>
                  </c:pt>
                  <c:pt idx="6">
                    <c:v>1.171893055416463</c:v>
                  </c:pt>
                  <c:pt idx="7">
                    <c:v>0</c:v>
                  </c:pt>
                  <c:pt idx="8">
                    <c:v>0.63508529610858866</c:v>
                  </c:pt>
                  <c:pt idx="9">
                    <c:v>0.23094010767585044</c:v>
                  </c:pt>
                  <c:pt idx="10">
                    <c:v>0.28867513459481292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 1A % spore share pre sowing'!$B$3:$B$13</c:f>
              <c:strCache>
                <c:ptCount val="11"/>
                <c:pt idx="0">
                  <c:v>Acaulospora spp.</c:v>
                </c:pt>
                <c:pt idx="1">
                  <c:v>Ambispora fennica </c:v>
                </c:pt>
                <c:pt idx="2">
                  <c:v>Diversispora spp.</c:v>
                </c:pt>
                <c:pt idx="3">
                  <c:v>Claroideoglomus etunicatum </c:v>
                </c:pt>
                <c:pt idx="4">
                  <c:v>Rhizoglomus intraradices</c:v>
                </c:pt>
                <c:pt idx="5">
                  <c:v>Rhizophagus iranicus </c:v>
                </c:pt>
                <c:pt idx="6">
                  <c:v>Claroideoglomus lamellosum </c:v>
                </c:pt>
                <c:pt idx="7">
                  <c:v>Claroideoglomus luteum </c:v>
                </c:pt>
                <c:pt idx="8">
                  <c:v>Funneliformis mosseae </c:v>
                </c:pt>
                <c:pt idx="9">
                  <c:v>Paraglomus spp.   </c:v>
                </c:pt>
                <c:pt idx="10">
                  <c:v>Scutellospora spp.    </c:v>
                </c:pt>
              </c:strCache>
            </c:strRef>
          </c:cat>
          <c:val>
            <c:numRef>
              <c:f>'Fig 1A % spore share pre sowing'!$D$3:$D$13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3.9</c:v>
                </c:pt>
                <c:pt idx="3">
                  <c:v>16</c:v>
                </c:pt>
                <c:pt idx="4">
                  <c:v>19.2</c:v>
                </c:pt>
                <c:pt idx="5">
                  <c:v>1</c:v>
                </c:pt>
                <c:pt idx="6">
                  <c:v>32.800000000000004</c:v>
                </c:pt>
                <c:pt idx="7">
                  <c:v>0</c:v>
                </c:pt>
                <c:pt idx="8">
                  <c:v>16</c:v>
                </c:pt>
                <c:pt idx="9">
                  <c:v>2.5</c:v>
                </c:pt>
                <c:pt idx="10">
                  <c:v>7.5999999999999988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'Fig 1A % spore share pre sowing'!$F$3:$F$13</c15:f>
                <c15:dlblRangeCache>
                  <c:ptCount val="11"/>
                  <c:pt idx="0">
                    <c:v>hi</c:v>
                  </c:pt>
                  <c:pt idx="1">
                    <c:v>i</c:v>
                  </c:pt>
                  <c:pt idx="2">
                    <c:v>f-h</c:v>
                  </c:pt>
                  <c:pt idx="3">
                    <c:v>cd</c:v>
                  </c:pt>
                  <c:pt idx="4">
                    <c:v>c</c:v>
                  </c:pt>
                  <c:pt idx="5">
                    <c:v>hi</c:v>
                  </c:pt>
                  <c:pt idx="6">
                    <c:v>a</c:v>
                  </c:pt>
                  <c:pt idx="7">
                    <c:v>i</c:v>
                  </c:pt>
                  <c:pt idx="8">
                    <c:v>cd</c:v>
                  </c:pt>
                  <c:pt idx="9">
                    <c:v>g-i</c:v>
                  </c:pt>
                  <c:pt idx="10">
                    <c:v>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CEA9-5D4D-ABAE-64E025894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15"/>
        <c:axId val="1538656703"/>
        <c:axId val="1539128735"/>
      </c:barChart>
      <c:catAx>
        <c:axId val="1538656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1539128735"/>
        <c:crosses val="autoZero"/>
        <c:auto val="1"/>
        <c:lblAlgn val="ctr"/>
        <c:lblOffset val="100"/>
        <c:noMultiLvlLbl val="0"/>
      </c:catAx>
      <c:valAx>
        <c:axId val="1539128735"/>
        <c:scaling>
          <c:orientation val="minMax"/>
          <c:max val="4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% age spore share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1538656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P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chemeClr val="tx1"/>
          </a:solidFill>
        </a:defRPr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1 B% spore share after harv'!$C$2</c:f>
              <c:strCache>
                <c:ptCount val="1"/>
                <c:pt idx="0">
                  <c:v>Site-1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7CE0E6E-BF78-2540-AD16-4AAF3913165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0C2F-4C7E-811B-C732EC8AC6E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E724E84-3FE0-0A4F-8B93-C75045CA02A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0C2F-4C7E-811B-C732EC8AC6E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C575A4E-40F3-1247-A390-1C895343A87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C2F-4C7E-811B-C732EC8AC6E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05CB289-7759-C04A-AD67-2DBB4E5F586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0C2F-4C7E-811B-C732EC8AC6E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05-0C2F-4C7E-811B-C732EC8AC6E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F4346FF-19C6-484F-B355-4F1E22889F4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0C2F-4C7E-811B-C732EC8AC6E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E34CCC8-96D9-5545-83C5-3F5378DE458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0C2F-4C7E-811B-C732EC8AC6E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3DCB91A-AF8C-2E49-AD6E-65AF48900FE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0C2F-4C7E-811B-C732EC8AC6E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CA843229-62FE-724D-B254-E23854FC39A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0C2F-4C7E-811B-C732EC8AC6E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D27BD006-894E-AC45-8E15-96A1AEA8E15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0C2F-4C7E-811B-C732EC8AC6E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i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0B-0C2F-4C7E-811B-C732EC8AC6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'Fig 1 B% spore share after harv'!$F$22:$P$22</c:f>
                <c:numCache>
                  <c:formatCode>General</c:formatCode>
                  <c:ptCount val="11"/>
                  <c:pt idx="0">
                    <c:v>9.9999999999999936E-2</c:v>
                  </c:pt>
                  <c:pt idx="1">
                    <c:v>0</c:v>
                  </c:pt>
                  <c:pt idx="2">
                    <c:v>5.7735026918962602E-2</c:v>
                  </c:pt>
                  <c:pt idx="3">
                    <c:v>0.11547005383792501</c:v>
                  </c:pt>
                  <c:pt idx="4">
                    <c:v>0.46188021535170104</c:v>
                  </c:pt>
                  <c:pt idx="5">
                    <c:v>0.63508529610858822</c:v>
                  </c:pt>
                  <c:pt idx="6">
                    <c:v>1.2583057392117918</c:v>
                  </c:pt>
                  <c:pt idx="7">
                    <c:v>0</c:v>
                  </c:pt>
                  <c:pt idx="8">
                    <c:v>1.2858201014657269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plus>
            <c:minus>
              <c:numRef>
                <c:f>'Fig 1 B% spore share after harv'!$F$22:$P$22</c:f>
                <c:numCache>
                  <c:formatCode>General</c:formatCode>
                  <c:ptCount val="11"/>
                  <c:pt idx="0">
                    <c:v>9.9999999999999936E-2</c:v>
                  </c:pt>
                  <c:pt idx="1">
                    <c:v>0</c:v>
                  </c:pt>
                  <c:pt idx="2">
                    <c:v>5.7735026918962602E-2</c:v>
                  </c:pt>
                  <c:pt idx="3">
                    <c:v>0.11547005383792501</c:v>
                  </c:pt>
                  <c:pt idx="4">
                    <c:v>0.46188021535170104</c:v>
                  </c:pt>
                  <c:pt idx="5">
                    <c:v>0.63508529610858822</c:v>
                  </c:pt>
                  <c:pt idx="6">
                    <c:v>1.2583057392117918</c:v>
                  </c:pt>
                  <c:pt idx="7">
                    <c:v>0</c:v>
                  </c:pt>
                  <c:pt idx="8">
                    <c:v>1.2858201014657269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 1 B% spore share after harv'!$B$3:$B$13</c:f>
              <c:strCache>
                <c:ptCount val="11"/>
                <c:pt idx="0">
                  <c:v>Acaulospora spp.</c:v>
                </c:pt>
                <c:pt idx="1">
                  <c:v>Ambispora fennica </c:v>
                </c:pt>
                <c:pt idx="2">
                  <c:v>Diversispora spp.</c:v>
                </c:pt>
                <c:pt idx="3">
                  <c:v>Claroideoglomus etunicatum </c:v>
                </c:pt>
                <c:pt idx="4">
                  <c:v>Rhizoglomus intraradices</c:v>
                </c:pt>
                <c:pt idx="5">
                  <c:v>Rhizophagus iranicus </c:v>
                </c:pt>
                <c:pt idx="6">
                  <c:v>Claroideoglomus lamellosum </c:v>
                </c:pt>
                <c:pt idx="7">
                  <c:v>Claroideoglomus luteum </c:v>
                </c:pt>
                <c:pt idx="8">
                  <c:v>Funneliformis mosseae </c:v>
                </c:pt>
                <c:pt idx="9">
                  <c:v>Paraglomus spp.   </c:v>
                </c:pt>
                <c:pt idx="10">
                  <c:v>Scutellospora spp.    </c:v>
                </c:pt>
              </c:strCache>
            </c:strRef>
          </c:cat>
          <c:val>
            <c:numRef>
              <c:f>'Fig 1 B% spore share after harv'!$C$3:$C$13</c:f>
              <c:numCache>
                <c:formatCode>General</c:formatCode>
                <c:ptCount val="11"/>
                <c:pt idx="0">
                  <c:v>4.1000000000000005</c:v>
                </c:pt>
                <c:pt idx="1">
                  <c:v>0</c:v>
                </c:pt>
                <c:pt idx="2">
                  <c:v>1</c:v>
                </c:pt>
                <c:pt idx="3">
                  <c:v>6.9000000000000012</c:v>
                </c:pt>
                <c:pt idx="4">
                  <c:v>13</c:v>
                </c:pt>
                <c:pt idx="5">
                  <c:v>10</c:v>
                </c:pt>
                <c:pt idx="6">
                  <c:v>31</c:v>
                </c:pt>
                <c:pt idx="7">
                  <c:v>0</c:v>
                </c:pt>
                <c:pt idx="8">
                  <c:v>34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'Fig 1 B% spore share after harv'!$E$3:$E$13</c15:f>
                <c15:dlblRangeCache>
                  <c:ptCount val="11"/>
                  <c:pt idx="0">
                    <c:v>gh</c:v>
                  </c:pt>
                  <c:pt idx="1">
                    <c:v>i</c:v>
                  </c:pt>
                  <c:pt idx="2">
                    <c:v>i</c:v>
                  </c:pt>
                  <c:pt idx="3">
                    <c:v>g</c:v>
                  </c:pt>
                  <c:pt idx="4">
                    <c:v>d</c:v>
                  </c:pt>
                  <c:pt idx="5">
                    <c:v>f</c:v>
                  </c:pt>
                  <c:pt idx="6">
                    <c:v>b</c:v>
                  </c:pt>
                  <c:pt idx="7">
                    <c:v>i</c:v>
                  </c:pt>
                  <c:pt idx="8">
                    <c:v>a</c:v>
                  </c:pt>
                  <c:pt idx="9">
                    <c:v>i</c:v>
                  </c:pt>
                  <c:pt idx="10">
                    <c:v>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89DC-2C41-B8A0-F80DCFC9F391}"/>
            </c:ext>
          </c:extLst>
        </c:ser>
        <c:ser>
          <c:idx val="1"/>
          <c:order val="1"/>
          <c:tx>
            <c:strRef>
              <c:f>'Fig 1 B% spore share after harv'!$D$2</c:f>
              <c:strCache>
                <c:ptCount val="1"/>
                <c:pt idx="0">
                  <c:v>Site-2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5DBB56B-3B14-AB4A-9E45-F3BEAA66876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0C2F-4C7E-811B-C732EC8AC6E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1CB24D4-DAAD-DB49-AE42-3A95822F9E1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0C2F-4C7E-811B-C732EC8AC6E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4B4E936-4492-2C4A-B031-C1C104CAB26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0C2F-4C7E-811B-C732EC8AC6E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4A797F7-9F90-E746-A97D-F82AFCDFA44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0C2F-4C7E-811B-C732EC8AC6E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d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10-0C2F-4C7E-811B-C732EC8AC6E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FEAD60B-34CE-924F-AD7F-9B07FDD7C4D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0C2F-4C7E-811B-C732EC8AC6E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2545581-2681-8145-972F-F543D0AC69A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0C2F-4C7E-811B-C732EC8AC6E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A22BBCD5-1F83-EE42-8647-6047080BA97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0C2F-4C7E-811B-C732EC8AC6E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7FFB6179-872C-8145-9564-0C4E1F78D2E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0C2F-4C7E-811B-C732EC8AC6E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61A9CFD-2689-5A43-A1F1-D593884DCBE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0C2F-4C7E-811B-C732EC8AC6E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94D39F21-6C4C-FA42-9641-2293D01B70E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0C2F-4C7E-811B-C732EC8AC6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PK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'Fig 1 B% spore share after harv'!$F$31:$P$31</c:f>
                <c:numCache>
                  <c:formatCode>General</c:formatCode>
                  <c:ptCount val="11"/>
                  <c:pt idx="0">
                    <c:v>0.17320508075688765</c:v>
                  </c:pt>
                  <c:pt idx="1">
                    <c:v>0</c:v>
                  </c:pt>
                  <c:pt idx="2">
                    <c:v>0.19999999999999987</c:v>
                  </c:pt>
                  <c:pt idx="3">
                    <c:v>0.52915026221291928</c:v>
                  </c:pt>
                  <c:pt idx="4">
                    <c:v>0.41633319989322704</c:v>
                  </c:pt>
                  <c:pt idx="5">
                    <c:v>0.30000000000000016</c:v>
                  </c:pt>
                  <c:pt idx="6">
                    <c:v>0.69282032302755159</c:v>
                  </c:pt>
                  <c:pt idx="7">
                    <c:v>0</c:v>
                  </c:pt>
                  <c:pt idx="8">
                    <c:v>1.2170090842352459</c:v>
                  </c:pt>
                  <c:pt idx="9">
                    <c:v>0</c:v>
                  </c:pt>
                  <c:pt idx="10">
                    <c:v>5.7735026918962568E-2</c:v>
                  </c:pt>
                </c:numCache>
              </c:numRef>
            </c:plus>
            <c:minus>
              <c:numRef>
                <c:f>'Fig 1 B% spore share after harv'!$F$31:$P$31</c:f>
                <c:numCache>
                  <c:formatCode>General</c:formatCode>
                  <c:ptCount val="11"/>
                  <c:pt idx="0">
                    <c:v>0.17320508075688765</c:v>
                  </c:pt>
                  <c:pt idx="1">
                    <c:v>0</c:v>
                  </c:pt>
                  <c:pt idx="2">
                    <c:v>0.19999999999999987</c:v>
                  </c:pt>
                  <c:pt idx="3">
                    <c:v>0.52915026221291928</c:v>
                  </c:pt>
                  <c:pt idx="4">
                    <c:v>0.41633319989322704</c:v>
                  </c:pt>
                  <c:pt idx="5">
                    <c:v>0.30000000000000016</c:v>
                  </c:pt>
                  <c:pt idx="6">
                    <c:v>0.69282032302755159</c:v>
                  </c:pt>
                  <c:pt idx="7">
                    <c:v>0</c:v>
                  </c:pt>
                  <c:pt idx="8">
                    <c:v>1.2170090842352459</c:v>
                  </c:pt>
                  <c:pt idx="9">
                    <c:v>0</c:v>
                  </c:pt>
                  <c:pt idx="10">
                    <c:v>5.7735026918962568E-2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 1 B% spore share after harv'!$B$3:$B$13</c:f>
              <c:strCache>
                <c:ptCount val="11"/>
                <c:pt idx="0">
                  <c:v>Acaulospora spp.</c:v>
                </c:pt>
                <c:pt idx="1">
                  <c:v>Ambispora fennica </c:v>
                </c:pt>
                <c:pt idx="2">
                  <c:v>Diversispora spp.</c:v>
                </c:pt>
                <c:pt idx="3">
                  <c:v>Claroideoglomus etunicatum </c:v>
                </c:pt>
                <c:pt idx="4">
                  <c:v>Rhizoglomus intraradices</c:v>
                </c:pt>
                <c:pt idx="5">
                  <c:v>Rhizophagus iranicus </c:v>
                </c:pt>
                <c:pt idx="6">
                  <c:v>Claroideoglomus lamellosum </c:v>
                </c:pt>
                <c:pt idx="7">
                  <c:v>Claroideoglomus luteum </c:v>
                </c:pt>
                <c:pt idx="8">
                  <c:v>Funneliformis mosseae </c:v>
                </c:pt>
                <c:pt idx="9">
                  <c:v>Paraglomus spp.   </c:v>
                </c:pt>
                <c:pt idx="10">
                  <c:v>Scutellospora spp.    </c:v>
                </c:pt>
              </c:strCache>
            </c:strRef>
          </c:cat>
          <c:val>
            <c:numRef>
              <c:f>'Fig 1 B% spore share after harv'!$D$3:$D$13</c:f>
              <c:numCache>
                <c:formatCode>General</c:formatCode>
                <c:ptCount val="11"/>
                <c:pt idx="0">
                  <c:v>6</c:v>
                </c:pt>
                <c:pt idx="1">
                  <c:v>0</c:v>
                </c:pt>
                <c:pt idx="2">
                  <c:v>6.8</c:v>
                </c:pt>
                <c:pt idx="3">
                  <c:v>6</c:v>
                </c:pt>
                <c:pt idx="4">
                  <c:v>17</c:v>
                </c:pt>
                <c:pt idx="5">
                  <c:v>5.3</c:v>
                </c:pt>
                <c:pt idx="6">
                  <c:v>31</c:v>
                </c:pt>
                <c:pt idx="7">
                  <c:v>0</c:v>
                </c:pt>
                <c:pt idx="8">
                  <c:v>26.666666666666668</c:v>
                </c:pt>
                <c:pt idx="9">
                  <c:v>0</c:v>
                </c:pt>
                <c:pt idx="10">
                  <c:v>1.2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'Fig 1 B% spore share after harv'!$F$3:$F$13</c15:f>
                <c15:dlblRangeCache>
                  <c:ptCount val="11"/>
                  <c:pt idx="0">
                    <c:v>g</c:v>
                  </c:pt>
                  <c:pt idx="1">
                    <c:v>i</c:v>
                  </c:pt>
                  <c:pt idx="2">
                    <c:v>g</c:v>
                  </c:pt>
                  <c:pt idx="3">
                    <c:v>g</c:v>
                  </c:pt>
                  <c:pt idx="4">
                    <c:v>e</c:v>
                  </c:pt>
                  <c:pt idx="5">
                    <c:v>g</c:v>
                  </c:pt>
                  <c:pt idx="6">
                    <c:v>b</c:v>
                  </c:pt>
                  <c:pt idx="7">
                    <c:v>i</c:v>
                  </c:pt>
                  <c:pt idx="8">
                    <c:v>c</c:v>
                  </c:pt>
                  <c:pt idx="9">
                    <c:v>i</c:v>
                  </c:pt>
                  <c:pt idx="10">
                    <c:v>hi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89DC-2C41-B8A0-F80DCFC9F3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15"/>
        <c:axId val="1538656703"/>
        <c:axId val="1539128735"/>
      </c:barChart>
      <c:catAx>
        <c:axId val="1538656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1539128735"/>
        <c:crosses val="autoZero"/>
        <c:auto val="1"/>
        <c:lblAlgn val="ctr"/>
        <c:lblOffset val="100"/>
        <c:noMultiLvlLbl val="0"/>
      </c:catAx>
      <c:valAx>
        <c:axId val="153912873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% age spore share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1538656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P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chemeClr val="tx1"/>
          </a:solidFill>
        </a:defRPr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103952</xdr:colOff>
      <xdr:row>0</xdr:row>
      <xdr:rowOff>0</xdr:rowOff>
    </xdr:from>
    <xdr:to>
      <xdr:col>11</xdr:col>
      <xdr:colOff>315249</xdr:colOff>
      <xdr:row>13</xdr:row>
      <xdr:rowOff>3097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39C3F5C-4A55-D94C-8797-3EBF2170CC72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270228</xdr:colOff>
      <xdr:row>31</xdr:row>
      <xdr:rowOff>75730</xdr:rowOff>
    </xdr:from>
    <xdr:ext cx="5151025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421E862-FA26-D34D-B60D-BC641A70F196}"/>
            </a:ext>
          </a:extLst>
        </xdr:cNvPr>
        <xdr:cNvSpPr txBox="1"/>
      </xdr:nvSpPr>
      <xdr:spPr>
        <a:xfrm>
          <a:off x="5299428" y="6374930"/>
          <a:ext cx="51510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Figure No.1: </a:t>
          </a:r>
          <a:r>
            <a:rPr lang="en-US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Percentage occurrence of mycorrhizal species in study areas at presowing</a:t>
          </a:r>
          <a:endParaRPr lang="en-PK" sz="1100" b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11</xdr:col>
      <xdr:colOff>2160</xdr:colOff>
      <xdr:row>0</xdr:row>
      <xdr:rowOff>60793</xdr:rowOff>
    </xdr:from>
    <xdr:ext cx="277897" cy="280205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9D3DAD98-2020-CB44-A343-7ABFDD760FC6}"/>
            </a:ext>
          </a:extLst>
        </xdr:cNvPr>
        <xdr:cNvSpPr txBox="1"/>
      </xdr:nvSpPr>
      <xdr:spPr>
        <a:xfrm>
          <a:off x="11409481" y="60793"/>
          <a:ext cx="277897" cy="280205"/>
        </a:xfrm>
        <a:prstGeom prst="rect">
          <a:avLst/>
        </a:prstGeom>
        <a:solidFill>
          <a:schemeClr val="bg1">
            <a:lumMod val="8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200" b="1"/>
            <a:t>A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170531</xdr:colOff>
      <xdr:row>0</xdr:row>
      <xdr:rowOff>36197</xdr:rowOff>
    </xdr:from>
    <xdr:to>
      <xdr:col>11</xdr:col>
      <xdr:colOff>351366</xdr:colOff>
      <xdr:row>13</xdr:row>
      <xdr:rowOff>50265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6FF4EE-C166-CB45-8948-F5B0BA52CA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587591</xdr:colOff>
      <xdr:row>34</xdr:row>
      <xdr:rowOff>94886</xdr:rowOff>
    </xdr:from>
    <xdr:ext cx="5096588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C35F6CA-03EE-5E48-B4D0-131383A09010}"/>
            </a:ext>
          </a:extLst>
        </xdr:cNvPr>
        <xdr:cNvSpPr txBox="1"/>
      </xdr:nvSpPr>
      <xdr:spPr>
        <a:xfrm>
          <a:off x="5631044" y="6929131"/>
          <a:ext cx="509658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Figure No.1: </a:t>
          </a:r>
          <a:r>
            <a:rPr lang="en-US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Percentage occurrence of mycorrhizal species in study areas after</a:t>
          </a:r>
          <a:r>
            <a:rPr lang="en-US" sz="11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harvest</a:t>
          </a:r>
          <a:endParaRPr lang="en-PK" sz="1100" b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11</xdr:col>
      <xdr:colOff>48147</xdr:colOff>
      <xdr:row>0</xdr:row>
      <xdr:rowOff>66731</xdr:rowOff>
    </xdr:from>
    <xdr:ext cx="270908" cy="280205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3F1175F-E94C-3745-BFED-7F9BD7DB6BFA}"/>
            </a:ext>
          </a:extLst>
        </xdr:cNvPr>
        <xdr:cNvSpPr txBox="1"/>
      </xdr:nvSpPr>
      <xdr:spPr>
        <a:xfrm>
          <a:off x="11084447" y="66731"/>
          <a:ext cx="270908" cy="280205"/>
        </a:xfrm>
        <a:prstGeom prst="rect">
          <a:avLst/>
        </a:prstGeom>
        <a:solidFill>
          <a:schemeClr val="bg1">
            <a:lumMod val="8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200" b="1"/>
            <a:t>B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0"/>
  <sheetViews>
    <sheetView tabSelected="1" topLeftCell="G1" zoomScale="206" zoomScaleNormal="120" workbookViewId="0">
      <selection activeCell="M2" sqref="M2:O14"/>
    </sheetView>
  </sheetViews>
  <sheetFormatPr baseColWidth="10" defaultColWidth="11" defaultRowHeight="16" x14ac:dyDescent="0.2"/>
  <cols>
    <col min="1" max="2" width="25.33203125" bestFit="1" customWidth="1"/>
  </cols>
  <sheetData>
    <row r="1" spans="1:16" x14ac:dyDescent="0.2">
      <c r="B1" s="6" t="s">
        <v>20</v>
      </c>
    </row>
    <row r="2" spans="1:16" x14ac:dyDescent="0.2">
      <c r="A2" s="1"/>
      <c r="C2" t="s">
        <v>11</v>
      </c>
      <c r="D2" t="s">
        <v>12</v>
      </c>
      <c r="E2" t="s">
        <v>11</v>
      </c>
      <c r="F2" t="s">
        <v>12</v>
      </c>
    </row>
    <row r="3" spans="1:16" x14ac:dyDescent="0.2">
      <c r="A3" s="1"/>
      <c r="B3" s="2" t="s">
        <v>10</v>
      </c>
      <c r="C3">
        <f>F20</f>
        <v>3.5</v>
      </c>
      <c r="D3">
        <f>F29</f>
        <v>1</v>
      </c>
      <c r="E3" t="s">
        <v>73</v>
      </c>
      <c r="F3" t="s">
        <v>76</v>
      </c>
    </row>
    <row r="4" spans="1:16" x14ac:dyDescent="0.2">
      <c r="A4" s="1"/>
      <c r="B4" s="2" t="s">
        <v>0</v>
      </c>
      <c r="C4">
        <f>G20</f>
        <v>6.1000000000000005</v>
      </c>
      <c r="D4">
        <f>G29</f>
        <v>0</v>
      </c>
      <c r="E4" t="s">
        <v>71</v>
      </c>
      <c r="F4" t="s">
        <v>26</v>
      </c>
    </row>
    <row r="5" spans="1:16" x14ac:dyDescent="0.2">
      <c r="A5" s="1"/>
      <c r="B5" s="2" t="s">
        <v>8</v>
      </c>
      <c r="C5">
        <f>H20</f>
        <v>4.7</v>
      </c>
      <c r="D5">
        <f>H29</f>
        <v>3.9</v>
      </c>
      <c r="E5" t="s">
        <v>72</v>
      </c>
      <c r="F5" t="s">
        <v>73</v>
      </c>
    </row>
    <row r="6" spans="1:16" x14ac:dyDescent="0.2">
      <c r="A6" s="1"/>
      <c r="B6" s="2" t="s">
        <v>1</v>
      </c>
      <c r="C6">
        <f>I20</f>
        <v>12.6</v>
      </c>
      <c r="D6">
        <f>I29</f>
        <v>16</v>
      </c>
      <c r="E6" t="s">
        <v>25</v>
      </c>
      <c r="F6" t="s">
        <v>69</v>
      </c>
    </row>
    <row r="7" spans="1:16" x14ac:dyDescent="0.2">
      <c r="A7" s="1"/>
      <c r="B7" s="2" t="s">
        <v>2</v>
      </c>
      <c r="C7">
        <f>J20</f>
        <v>15.366666666666667</v>
      </c>
      <c r="D7">
        <f>J29</f>
        <v>19.2</v>
      </c>
      <c r="E7" t="s">
        <v>25</v>
      </c>
      <c r="F7" t="s">
        <v>68</v>
      </c>
    </row>
    <row r="8" spans="1:16" x14ac:dyDescent="0.2">
      <c r="A8" s="1"/>
      <c r="B8" s="4" t="s">
        <v>7</v>
      </c>
      <c r="C8">
        <f>K20</f>
        <v>3.9</v>
      </c>
      <c r="D8">
        <f>K29</f>
        <v>1</v>
      </c>
      <c r="E8" t="s">
        <v>73</v>
      </c>
      <c r="F8" t="s">
        <v>76</v>
      </c>
    </row>
    <row r="9" spans="1:16" x14ac:dyDescent="0.2">
      <c r="A9" s="1"/>
      <c r="B9" s="2" t="s">
        <v>3</v>
      </c>
      <c r="C9">
        <f>L20</f>
        <v>25.7</v>
      </c>
      <c r="D9">
        <f>L29</f>
        <v>32.800000000000004</v>
      </c>
      <c r="E9" t="s">
        <v>28</v>
      </c>
      <c r="F9" t="s">
        <v>27</v>
      </c>
    </row>
    <row r="10" spans="1:16" x14ac:dyDescent="0.2">
      <c r="A10" s="1"/>
      <c r="B10" s="2" t="s">
        <v>4</v>
      </c>
      <c r="C10">
        <f>M20</f>
        <v>3.9</v>
      </c>
      <c r="D10">
        <f>M29</f>
        <v>0</v>
      </c>
      <c r="E10" t="s">
        <v>73</v>
      </c>
      <c r="F10" t="s">
        <v>26</v>
      </c>
    </row>
    <row r="11" spans="1:16" x14ac:dyDescent="0.2">
      <c r="A11" s="1"/>
      <c r="B11" s="2" t="s">
        <v>5</v>
      </c>
      <c r="C11">
        <f>N20</f>
        <v>19.099999999999998</v>
      </c>
      <c r="D11">
        <f>N29</f>
        <v>16</v>
      </c>
      <c r="E11" t="s">
        <v>68</v>
      </c>
      <c r="F11" t="s">
        <v>69</v>
      </c>
    </row>
    <row r="12" spans="1:16" x14ac:dyDescent="0.2">
      <c r="A12" s="1"/>
      <c r="B12" s="3" t="s">
        <v>9</v>
      </c>
      <c r="C12">
        <f>O20</f>
        <v>1.7</v>
      </c>
      <c r="D12">
        <f>O29</f>
        <v>2.5</v>
      </c>
      <c r="E12" t="s">
        <v>75</v>
      </c>
      <c r="F12" t="s">
        <v>75</v>
      </c>
    </row>
    <row r="13" spans="1:16" x14ac:dyDescent="0.2">
      <c r="B13" s="2" t="s">
        <v>6</v>
      </c>
      <c r="C13">
        <f>P20</f>
        <v>3.4</v>
      </c>
      <c r="D13">
        <f>P29</f>
        <v>7.5999999999999988</v>
      </c>
      <c r="E13" t="s">
        <v>74</v>
      </c>
      <c r="F13" t="s">
        <v>70</v>
      </c>
    </row>
    <row r="15" spans="1:16" x14ac:dyDescent="0.2">
      <c r="E15" s="5" t="s">
        <v>11</v>
      </c>
    </row>
    <row r="16" spans="1:16" x14ac:dyDescent="0.2">
      <c r="F16" s="2" t="s">
        <v>10</v>
      </c>
      <c r="G16" s="2" t="s">
        <v>0</v>
      </c>
      <c r="H16" s="2" t="s">
        <v>8</v>
      </c>
      <c r="I16" s="2" t="s">
        <v>1</v>
      </c>
      <c r="J16" s="2" t="s">
        <v>2</v>
      </c>
      <c r="K16" s="4" t="s">
        <v>7</v>
      </c>
      <c r="L16" s="2" t="s">
        <v>3</v>
      </c>
      <c r="M16" s="2" t="s">
        <v>4</v>
      </c>
      <c r="N16" s="2" t="s">
        <v>5</v>
      </c>
      <c r="O16" s="3" t="s">
        <v>9</v>
      </c>
      <c r="P16" s="2" t="s">
        <v>6</v>
      </c>
    </row>
    <row r="17" spans="5:16" x14ac:dyDescent="0.2">
      <c r="E17" t="s">
        <v>14</v>
      </c>
      <c r="F17">
        <v>3.3</v>
      </c>
      <c r="G17">
        <v>6.1</v>
      </c>
      <c r="H17">
        <v>5.3</v>
      </c>
      <c r="I17">
        <v>13.8</v>
      </c>
      <c r="J17">
        <v>16.100000000000001</v>
      </c>
      <c r="K17">
        <v>3.7</v>
      </c>
      <c r="L17">
        <v>24.6</v>
      </c>
      <c r="M17">
        <v>3.6</v>
      </c>
      <c r="N17">
        <v>17.3</v>
      </c>
      <c r="O17">
        <v>1.3</v>
      </c>
      <c r="P17">
        <v>3.2</v>
      </c>
    </row>
    <row r="18" spans="5:16" x14ac:dyDescent="0.2">
      <c r="E18" t="s">
        <v>15</v>
      </c>
      <c r="F18">
        <v>3.7</v>
      </c>
      <c r="G18">
        <v>5.5</v>
      </c>
      <c r="H18">
        <v>4</v>
      </c>
      <c r="I18">
        <v>13</v>
      </c>
      <c r="J18">
        <v>16</v>
      </c>
      <c r="K18">
        <v>3.9</v>
      </c>
      <c r="L18">
        <v>23.5</v>
      </c>
      <c r="M18">
        <v>4.0999999999999996</v>
      </c>
      <c r="N18">
        <v>21</v>
      </c>
      <c r="O18">
        <v>1.8</v>
      </c>
      <c r="P18">
        <v>3.5</v>
      </c>
    </row>
    <row r="19" spans="5:16" x14ac:dyDescent="0.2">
      <c r="E19" t="s">
        <v>16</v>
      </c>
      <c r="F19">
        <v>3.5</v>
      </c>
      <c r="G19">
        <v>6.7</v>
      </c>
      <c r="H19">
        <v>4.8</v>
      </c>
      <c r="I19">
        <v>11</v>
      </c>
      <c r="J19">
        <v>14</v>
      </c>
      <c r="K19">
        <v>4.0999999999999996</v>
      </c>
      <c r="L19">
        <v>29</v>
      </c>
      <c r="M19">
        <v>4</v>
      </c>
      <c r="N19">
        <v>19</v>
      </c>
      <c r="O19">
        <v>2</v>
      </c>
      <c r="P19">
        <v>3.5</v>
      </c>
    </row>
    <row r="20" spans="5:16" x14ac:dyDescent="0.2">
      <c r="E20" t="s">
        <v>17</v>
      </c>
      <c r="F20">
        <f>AVERAGE(F17:F19)</f>
        <v>3.5</v>
      </c>
      <c r="G20">
        <f t="shared" ref="G20:J20" si="0">AVERAGE(G17:G19)</f>
        <v>6.1000000000000005</v>
      </c>
      <c r="H20">
        <f t="shared" si="0"/>
        <v>4.7</v>
      </c>
      <c r="I20">
        <f t="shared" si="0"/>
        <v>12.6</v>
      </c>
      <c r="J20">
        <f t="shared" si="0"/>
        <v>15.366666666666667</v>
      </c>
      <c r="K20">
        <f t="shared" ref="K20" si="1">AVERAGE(K17:K19)</f>
        <v>3.9</v>
      </c>
      <c r="L20">
        <f t="shared" ref="L20" si="2">AVERAGE(L17:L19)</f>
        <v>25.7</v>
      </c>
      <c r="M20">
        <f t="shared" ref="M20" si="3">AVERAGE(M17:M19)</f>
        <v>3.9</v>
      </c>
      <c r="N20">
        <f t="shared" ref="N20" si="4">AVERAGE(N17:N19)</f>
        <v>19.099999999999998</v>
      </c>
      <c r="O20">
        <f t="shared" ref="O20" si="5">AVERAGE(O17:O19)</f>
        <v>1.7</v>
      </c>
      <c r="P20">
        <f t="shared" ref="P20" si="6">AVERAGE(P17:P19)</f>
        <v>3.4</v>
      </c>
    </row>
    <row r="21" spans="5:16" x14ac:dyDescent="0.2">
      <c r="E21" t="s">
        <v>18</v>
      </c>
      <c r="F21">
        <f>STDEVA(F17:F19)</f>
        <v>0.20000000000000018</v>
      </c>
      <c r="G21">
        <f t="shared" ref="G21:P21" si="7">STDEVA(G17:G19)</f>
        <v>0.60000000000000009</v>
      </c>
      <c r="H21">
        <f t="shared" si="7"/>
        <v>0.6557438524301944</v>
      </c>
      <c r="I21">
        <f t="shared" si="7"/>
        <v>1.442220510185596</v>
      </c>
      <c r="J21">
        <f t="shared" si="7"/>
        <v>1.1846237095944578</v>
      </c>
      <c r="K21">
        <f t="shared" si="7"/>
        <v>0.19999999999999973</v>
      </c>
      <c r="L21">
        <f t="shared" si="7"/>
        <v>2.9103264421710495</v>
      </c>
      <c r="M21">
        <f t="shared" si="7"/>
        <v>0.26457513110645886</v>
      </c>
      <c r="N21">
        <f t="shared" si="7"/>
        <v>1.8520259177452132</v>
      </c>
      <c r="O21">
        <f t="shared" si="7"/>
        <v>0.36055512754639879</v>
      </c>
      <c r="P21">
        <f t="shared" si="7"/>
        <v>0.17320508075688762</v>
      </c>
    </row>
    <row r="22" spans="5:16" x14ac:dyDescent="0.2">
      <c r="E22" t="s">
        <v>19</v>
      </c>
      <c r="F22">
        <f>STDEVA(F17:F19)/SQRT(COUNT(F17:F19))</f>
        <v>0.11547005383792526</v>
      </c>
      <c r="G22">
        <f t="shared" ref="G22:P22" si="8">STDEVA(G17:G19)/SQRT(COUNT(G17:G19))</f>
        <v>0.34641016151377552</v>
      </c>
      <c r="H22">
        <f t="shared" si="8"/>
        <v>0.37859388972001501</v>
      </c>
      <c r="I22">
        <f t="shared" si="8"/>
        <v>0.83266639978645329</v>
      </c>
      <c r="J22">
        <f t="shared" si="8"/>
        <v>0.68394281762277331</v>
      </c>
      <c r="K22">
        <f t="shared" si="8"/>
        <v>0.11547005383792501</v>
      </c>
      <c r="L22">
        <f t="shared" si="8"/>
        <v>1.6802777548171413</v>
      </c>
      <c r="M22">
        <f t="shared" si="8"/>
        <v>0.15275252316519455</v>
      </c>
      <c r="N22">
        <f t="shared" si="8"/>
        <v>1.0692676621563626</v>
      </c>
      <c r="O22">
        <f t="shared" si="8"/>
        <v>0.20816659994661321</v>
      </c>
      <c r="P22">
        <f t="shared" si="8"/>
        <v>9.9999999999999936E-2</v>
      </c>
    </row>
    <row r="24" spans="5:16" x14ac:dyDescent="0.2">
      <c r="E24" s="5" t="s">
        <v>12</v>
      </c>
    </row>
    <row r="25" spans="5:16" x14ac:dyDescent="0.2">
      <c r="F25" s="2" t="s">
        <v>10</v>
      </c>
      <c r="G25" s="2" t="s">
        <v>0</v>
      </c>
      <c r="H25" s="2" t="s">
        <v>8</v>
      </c>
      <c r="I25" s="2" t="s">
        <v>1</v>
      </c>
      <c r="J25" s="2" t="s">
        <v>2</v>
      </c>
      <c r="K25" s="4" t="s">
        <v>7</v>
      </c>
      <c r="L25" s="2" t="s">
        <v>3</v>
      </c>
      <c r="M25" s="2" t="s">
        <v>4</v>
      </c>
      <c r="N25" s="2" t="s">
        <v>5</v>
      </c>
      <c r="O25" s="3" t="s">
        <v>9</v>
      </c>
      <c r="P25" s="2" t="s">
        <v>6</v>
      </c>
    </row>
    <row r="26" spans="5:16" x14ac:dyDescent="0.2">
      <c r="E26" t="s">
        <v>14</v>
      </c>
      <c r="F26">
        <v>0.9</v>
      </c>
      <c r="G26">
        <v>0</v>
      </c>
      <c r="H26">
        <v>4</v>
      </c>
      <c r="I26">
        <v>15.2</v>
      </c>
      <c r="J26">
        <v>18.600000000000001</v>
      </c>
      <c r="K26">
        <v>1</v>
      </c>
      <c r="L26">
        <v>35</v>
      </c>
      <c r="M26">
        <v>0</v>
      </c>
      <c r="N26">
        <v>17.100000000000001</v>
      </c>
      <c r="O26">
        <v>2.9</v>
      </c>
      <c r="P26">
        <v>7.1</v>
      </c>
    </row>
    <row r="27" spans="5:16" x14ac:dyDescent="0.2">
      <c r="E27" t="s">
        <v>15</v>
      </c>
      <c r="F27">
        <v>1.2</v>
      </c>
      <c r="G27">
        <v>0</v>
      </c>
      <c r="H27">
        <v>3.7</v>
      </c>
      <c r="I27">
        <v>17.8</v>
      </c>
      <c r="J27">
        <v>18</v>
      </c>
      <c r="K27">
        <v>1.1000000000000001</v>
      </c>
      <c r="L27">
        <v>31</v>
      </c>
      <c r="M27">
        <v>0</v>
      </c>
      <c r="N27">
        <v>16</v>
      </c>
      <c r="O27">
        <v>2.5</v>
      </c>
      <c r="P27">
        <v>8.1</v>
      </c>
    </row>
    <row r="28" spans="5:16" x14ac:dyDescent="0.2">
      <c r="E28" t="s">
        <v>16</v>
      </c>
      <c r="F28">
        <v>0.9</v>
      </c>
      <c r="G28">
        <v>0</v>
      </c>
      <c r="H28">
        <v>4</v>
      </c>
      <c r="I28">
        <v>15</v>
      </c>
      <c r="J28">
        <v>21</v>
      </c>
      <c r="K28">
        <v>0.9</v>
      </c>
      <c r="L28">
        <v>32.4</v>
      </c>
      <c r="M28">
        <v>0</v>
      </c>
      <c r="N28">
        <v>14.9</v>
      </c>
      <c r="O28">
        <v>2.1</v>
      </c>
      <c r="P28">
        <v>7.6</v>
      </c>
    </row>
    <row r="29" spans="5:16" x14ac:dyDescent="0.2">
      <c r="E29" t="s">
        <v>17</v>
      </c>
      <c r="F29">
        <f>AVERAGE(F26:F28)</f>
        <v>1</v>
      </c>
      <c r="G29">
        <f t="shared" ref="G29" si="9">AVERAGE(G26:G28)</f>
        <v>0</v>
      </c>
      <c r="H29">
        <f t="shared" ref="H29" si="10">AVERAGE(H26:H28)</f>
        <v>3.9</v>
      </c>
      <c r="I29">
        <f t="shared" ref="I29" si="11">AVERAGE(I26:I28)</f>
        <v>16</v>
      </c>
      <c r="J29">
        <f t="shared" ref="J29" si="12">AVERAGE(J26:J28)</f>
        <v>19.2</v>
      </c>
      <c r="K29">
        <f t="shared" ref="K29" si="13">AVERAGE(K26:K28)</f>
        <v>1</v>
      </c>
      <c r="L29">
        <f t="shared" ref="L29" si="14">AVERAGE(L26:L28)</f>
        <v>32.800000000000004</v>
      </c>
      <c r="M29">
        <f t="shared" ref="M29" si="15">AVERAGE(M26:M28)</f>
        <v>0</v>
      </c>
      <c r="N29">
        <f t="shared" ref="N29" si="16">AVERAGE(N26:N28)</f>
        <v>16</v>
      </c>
      <c r="O29">
        <f t="shared" ref="O29" si="17">AVERAGE(O26:O28)</f>
        <v>2.5</v>
      </c>
      <c r="P29">
        <f t="shared" ref="P29" si="18">AVERAGE(P26:P28)</f>
        <v>7.5999999999999988</v>
      </c>
    </row>
    <row r="30" spans="5:16" x14ac:dyDescent="0.2">
      <c r="E30" t="s">
        <v>18</v>
      </c>
      <c r="F30">
        <f>STDEVA(F26:F28)</f>
        <v>0.17320508075688781</v>
      </c>
      <c r="G30">
        <f t="shared" ref="G30:P30" si="19">STDEVA(G26:G28)</f>
        <v>0</v>
      </c>
      <c r="H30">
        <f t="shared" si="19"/>
        <v>0.17320508075688762</v>
      </c>
      <c r="I30">
        <f t="shared" si="19"/>
        <v>1.5620499351813315</v>
      </c>
      <c r="J30">
        <f t="shared" si="19"/>
        <v>1.5874507866387542</v>
      </c>
      <c r="K30">
        <f t="shared" si="19"/>
        <v>0.10000000000000003</v>
      </c>
      <c r="L30">
        <f t="shared" si="19"/>
        <v>2.0297783130184439</v>
      </c>
      <c r="M30">
        <f t="shared" si="19"/>
        <v>0</v>
      </c>
      <c r="N30">
        <f t="shared" si="19"/>
        <v>1.1000000000000005</v>
      </c>
      <c r="O30">
        <f t="shared" si="19"/>
        <v>0.40000000000000019</v>
      </c>
      <c r="P30">
        <f t="shared" si="19"/>
        <v>0.5</v>
      </c>
    </row>
    <row r="31" spans="5:16" x14ac:dyDescent="0.2">
      <c r="E31" t="s">
        <v>19</v>
      </c>
      <c r="F31">
        <f>STDEVA(F26:F28)/SQRT(COUNT(F26:F28))</f>
        <v>0.10000000000000006</v>
      </c>
      <c r="G31">
        <f t="shared" ref="G31:P31" si="20">STDEVA(G26:G28)/SQRT(COUNT(G26:G28))</f>
        <v>0</v>
      </c>
      <c r="H31">
        <f t="shared" si="20"/>
        <v>9.9999999999999936E-2</v>
      </c>
      <c r="I31">
        <f t="shared" si="20"/>
        <v>0.90184995056457928</v>
      </c>
      <c r="J31">
        <f t="shared" si="20"/>
        <v>0.91651513899116799</v>
      </c>
      <c r="K31">
        <f t="shared" si="20"/>
        <v>5.7735026918962602E-2</v>
      </c>
      <c r="L31">
        <f t="shared" si="20"/>
        <v>1.171893055416463</v>
      </c>
      <c r="M31">
        <f t="shared" si="20"/>
        <v>0</v>
      </c>
      <c r="N31">
        <f t="shared" si="20"/>
        <v>0.63508529610858866</v>
      </c>
      <c r="O31">
        <f t="shared" si="20"/>
        <v>0.23094010767585044</v>
      </c>
      <c r="P31">
        <f t="shared" si="20"/>
        <v>0.28867513459481292</v>
      </c>
    </row>
    <row r="36" spans="1:18" x14ac:dyDescent="0.2">
      <c r="A36" s="8" t="s">
        <v>21</v>
      </c>
      <c r="B36" s="8"/>
    </row>
    <row r="37" spans="1:18" x14ac:dyDescent="0.2">
      <c r="A37" s="7" t="s">
        <v>22</v>
      </c>
      <c r="B37" t="s">
        <v>23</v>
      </c>
      <c r="C37" t="s">
        <v>24</v>
      </c>
      <c r="G37" t="s">
        <v>29</v>
      </c>
    </row>
    <row r="38" spans="1:18" x14ac:dyDescent="0.2">
      <c r="A38" s="2" t="s">
        <v>10</v>
      </c>
      <c r="B38">
        <f>F17</f>
        <v>3.3</v>
      </c>
      <c r="C38">
        <f>F26</f>
        <v>0.9</v>
      </c>
      <c r="G38" t="s">
        <v>30</v>
      </c>
    </row>
    <row r="39" spans="1:18" x14ac:dyDescent="0.2">
      <c r="A39" s="2" t="s">
        <v>10</v>
      </c>
      <c r="B39">
        <f t="shared" ref="B39:B40" si="21">F18</f>
        <v>3.7</v>
      </c>
      <c r="C39">
        <f t="shared" ref="C39:C40" si="22">F27</f>
        <v>1.2</v>
      </c>
      <c r="G39" t="s">
        <v>31</v>
      </c>
      <c r="H39" t="s">
        <v>32</v>
      </c>
      <c r="I39" t="s">
        <v>33</v>
      </c>
      <c r="J39" t="s">
        <v>34</v>
      </c>
    </row>
    <row r="40" spans="1:18" x14ac:dyDescent="0.2">
      <c r="A40" s="2" t="s">
        <v>10</v>
      </c>
      <c r="B40">
        <f t="shared" si="21"/>
        <v>3.5</v>
      </c>
      <c r="C40">
        <f t="shared" si="22"/>
        <v>0.9</v>
      </c>
      <c r="G40" t="s">
        <v>35</v>
      </c>
      <c r="H40">
        <v>3</v>
      </c>
      <c r="I40">
        <v>32.799999999999997</v>
      </c>
      <c r="J40" t="s">
        <v>36</v>
      </c>
      <c r="K40" t="s">
        <v>37</v>
      </c>
      <c r="L40" t="s">
        <v>37</v>
      </c>
      <c r="M40" t="s">
        <v>37</v>
      </c>
      <c r="N40" t="s">
        <v>37</v>
      </c>
      <c r="O40" t="s">
        <v>37</v>
      </c>
      <c r="P40" t="s">
        <v>37</v>
      </c>
      <c r="Q40" t="s">
        <v>37</v>
      </c>
      <c r="R40" t="s">
        <v>37</v>
      </c>
    </row>
    <row r="41" spans="1:18" x14ac:dyDescent="0.2">
      <c r="A41" s="2" t="s">
        <v>0</v>
      </c>
      <c r="B41">
        <f>G17</f>
        <v>6.1</v>
      </c>
      <c r="C41">
        <f>G26</f>
        <v>0</v>
      </c>
      <c r="G41" t="s">
        <v>38</v>
      </c>
      <c r="H41">
        <v>3</v>
      </c>
      <c r="I41">
        <v>25.7</v>
      </c>
      <c r="J41" t="s">
        <v>37</v>
      </c>
      <c r="K41" t="s">
        <v>39</v>
      </c>
      <c r="L41" t="s">
        <v>37</v>
      </c>
      <c r="M41" t="s">
        <v>37</v>
      </c>
      <c r="N41" t="s">
        <v>37</v>
      </c>
      <c r="O41" t="s">
        <v>37</v>
      </c>
      <c r="P41" t="s">
        <v>37</v>
      </c>
      <c r="Q41" t="s">
        <v>37</v>
      </c>
      <c r="R41" t="s">
        <v>37</v>
      </c>
    </row>
    <row r="42" spans="1:18" x14ac:dyDescent="0.2">
      <c r="A42" s="2" t="s">
        <v>0</v>
      </c>
      <c r="B42">
        <f t="shared" ref="B42:B43" si="23">G18</f>
        <v>5.5</v>
      </c>
      <c r="C42">
        <f t="shared" ref="C42:C43" si="24">G27</f>
        <v>0</v>
      </c>
      <c r="G42" t="s">
        <v>40</v>
      </c>
      <c r="H42">
        <v>3</v>
      </c>
      <c r="I42">
        <v>19.2</v>
      </c>
      <c r="J42" t="s">
        <v>37</v>
      </c>
      <c r="K42" t="s">
        <v>37</v>
      </c>
      <c r="L42" t="s">
        <v>41</v>
      </c>
      <c r="M42" t="s">
        <v>37</v>
      </c>
      <c r="N42" t="s">
        <v>37</v>
      </c>
      <c r="O42" t="s">
        <v>37</v>
      </c>
      <c r="P42" t="s">
        <v>37</v>
      </c>
      <c r="Q42" t="s">
        <v>37</v>
      </c>
      <c r="R42" t="s">
        <v>37</v>
      </c>
    </row>
    <row r="43" spans="1:18" x14ac:dyDescent="0.2">
      <c r="A43" s="2" t="s">
        <v>0</v>
      </c>
      <c r="B43">
        <f t="shared" si="23"/>
        <v>6.7</v>
      </c>
      <c r="C43">
        <f t="shared" si="24"/>
        <v>0</v>
      </c>
      <c r="G43" t="s">
        <v>42</v>
      </c>
      <c r="H43">
        <v>3</v>
      </c>
      <c r="I43">
        <v>19.100000000000001</v>
      </c>
      <c r="J43" t="s">
        <v>37</v>
      </c>
      <c r="K43" t="s">
        <v>37</v>
      </c>
      <c r="L43" t="s">
        <v>41</v>
      </c>
      <c r="M43" t="s">
        <v>37</v>
      </c>
      <c r="N43" t="s">
        <v>37</v>
      </c>
      <c r="O43" t="s">
        <v>37</v>
      </c>
      <c r="P43" t="s">
        <v>37</v>
      </c>
      <c r="Q43" t="s">
        <v>37</v>
      </c>
      <c r="R43" t="s">
        <v>37</v>
      </c>
    </row>
    <row r="44" spans="1:18" x14ac:dyDescent="0.2">
      <c r="A44" s="2" t="s">
        <v>8</v>
      </c>
      <c r="B44">
        <f>H17</f>
        <v>5.3</v>
      </c>
      <c r="C44">
        <f>H26</f>
        <v>4</v>
      </c>
      <c r="G44" t="s">
        <v>43</v>
      </c>
      <c r="H44">
        <v>3</v>
      </c>
      <c r="I44">
        <v>16</v>
      </c>
      <c r="J44" t="s">
        <v>37</v>
      </c>
      <c r="K44" t="s">
        <v>37</v>
      </c>
      <c r="L44" t="s">
        <v>41</v>
      </c>
      <c r="M44" t="s">
        <v>44</v>
      </c>
      <c r="N44" t="s">
        <v>37</v>
      </c>
      <c r="O44" t="s">
        <v>37</v>
      </c>
      <c r="P44" t="s">
        <v>37</v>
      </c>
      <c r="Q44" t="s">
        <v>37</v>
      </c>
      <c r="R44" t="s">
        <v>37</v>
      </c>
    </row>
    <row r="45" spans="1:18" x14ac:dyDescent="0.2">
      <c r="A45" s="2" t="s">
        <v>8</v>
      </c>
      <c r="B45">
        <f t="shared" ref="B45:B46" si="25">H18</f>
        <v>4</v>
      </c>
      <c r="C45">
        <f t="shared" ref="C45:C46" si="26">H27</f>
        <v>3.7</v>
      </c>
      <c r="G45" t="s">
        <v>45</v>
      </c>
      <c r="H45">
        <v>3</v>
      </c>
      <c r="I45">
        <v>16</v>
      </c>
      <c r="J45" t="s">
        <v>37</v>
      </c>
      <c r="K45" t="s">
        <v>37</v>
      </c>
      <c r="L45" t="s">
        <v>41</v>
      </c>
      <c r="M45" t="s">
        <v>44</v>
      </c>
      <c r="N45" t="s">
        <v>37</v>
      </c>
      <c r="O45" t="s">
        <v>37</v>
      </c>
      <c r="P45" t="s">
        <v>37</v>
      </c>
      <c r="Q45" t="s">
        <v>37</v>
      </c>
      <c r="R45" t="s">
        <v>37</v>
      </c>
    </row>
    <row r="46" spans="1:18" x14ac:dyDescent="0.2">
      <c r="A46" s="2" t="s">
        <v>8</v>
      </c>
      <c r="B46">
        <f t="shared" si="25"/>
        <v>4.8</v>
      </c>
      <c r="C46">
        <f t="shared" si="26"/>
        <v>4</v>
      </c>
      <c r="G46" t="s">
        <v>46</v>
      </c>
      <c r="H46">
        <v>3</v>
      </c>
      <c r="I46">
        <v>15.3667</v>
      </c>
      <c r="J46" t="s">
        <v>37</v>
      </c>
      <c r="K46" t="s">
        <v>37</v>
      </c>
      <c r="L46" t="s">
        <v>37</v>
      </c>
      <c r="M46" t="s">
        <v>44</v>
      </c>
      <c r="N46" t="s">
        <v>37</v>
      </c>
      <c r="O46" t="s">
        <v>37</v>
      </c>
      <c r="P46" t="s">
        <v>37</v>
      </c>
      <c r="Q46" t="s">
        <v>37</v>
      </c>
      <c r="R46" t="s">
        <v>37</v>
      </c>
    </row>
    <row r="47" spans="1:18" x14ac:dyDescent="0.2">
      <c r="A47" s="2" t="s">
        <v>1</v>
      </c>
      <c r="B47">
        <f>I17</f>
        <v>13.8</v>
      </c>
      <c r="C47">
        <f>I26</f>
        <v>15.2</v>
      </c>
      <c r="G47" t="s">
        <v>47</v>
      </c>
      <c r="H47">
        <v>3</v>
      </c>
      <c r="I47">
        <v>12.6</v>
      </c>
      <c r="J47" t="s">
        <v>37</v>
      </c>
      <c r="K47" t="s">
        <v>37</v>
      </c>
      <c r="L47" t="s">
        <v>37</v>
      </c>
      <c r="M47" t="s">
        <v>44</v>
      </c>
      <c r="N47" t="s">
        <v>37</v>
      </c>
      <c r="O47" t="s">
        <v>37</v>
      </c>
      <c r="P47" t="s">
        <v>37</v>
      </c>
      <c r="Q47" t="s">
        <v>37</v>
      </c>
      <c r="R47" t="s">
        <v>37</v>
      </c>
    </row>
    <row r="48" spans="1:18" x14ac:dyDescent="0.2">
      <c r="A48" s="2" t="s">
        <v>1</v>
      </c>
      <c r="B48">
        <f t="shared" ref="B48:B49" si="27">I18</f>
        <v>13</v>
      </c>
      <c r="C48">
        <f t="shared" ref="C48:C49" si="28">I27</f>
        <v>17.8</v>
      </c>
      <c r="G48" t="s">
        <v>48</v>
      </c>
      <c r="H48">
        <v>3</v>
      </c>
      <c r="I48">
        <v>7.6</v>
      </c>
      <c r="J48" t="s">
        <v>37</v>
      </c>
      <c r="K48" t="s">
        <v>37</v>
      </c>
      <c r="L48" t="s">
        <v>37</v>
      </c>
      <c r="M48" t="s">
        <v>37</v>
      </c>
      <c r="N48" t="s">
        <v>49</v>
      </c>
      <c r="O48" t="s">
        <v>37</v>
      </c>
      <c r="P48" t="s">
        <v>37</v>
      </c>
      <c r="Q48" t="s">
        <v>37</v>
      </c>
      <c r="R48" t="s">
        <v>37</v>
      </c>
    </row>
    <row r="49" spans="1:18" x14ac:dyDescent="0.2">
      <c r="A49" s="2" t="s">
        <v>1</v>
      </c>
      <c r="B49">
        <f t="shared" si="27"/>
        <v>11</v>
      </c>
      <c r="C49">
        <f t="shared" si="28"/>
        <v>15</v>
      </c>
      <c r="G49" t="s">
        <v>50</v>
      </c>
      <c r="H49">
        <v>3</v>
      </c>
      <c r="I49">
        <v>6.1</v>
      </c>
      <c r="J49" t="s">
        <v>37</v>
      </c>
      <c r="K49" t="s">
        <v>37</v>
      </c>
      <c r="L49" t="s">
        <v>37</v>
      </c>
      <c r="M49" t="s">
        <v>37</v>
      </c>
      <c r="N49" t="s">
        <v>49</v>
      </c>
      <c r="O49" t="s">
        <v>51</v>
      </c>
      <c r="P49" t="s">
        <v>37</v>
      </c>
      <c r="Q49" t="s">
        <v>37</v>
      </c>
      <c r="R49" t="s">
        <v>37</v>
      </c>
    </row>
    <row r="50" spans="1:18" x14ac:dyDescent="0.2">
      <c r="A50" s="2" t="s">
        <v>2</v>
      </c>
      <c r="B50">
        <f>J17</f>
        <v>16.100000000000001</v>
      </c>
      <c r="C50">
        <f>J26</f>
        <v>18.600000000000001</v>
      </c>
      <c r="G50" t="s">
        <v>52</v>
      </c>
      <c r="H50">
        <v>3</v>
      </c>
      <c r="I50">
        <v>4.7</v>
      </c>
      <c r="J50" t="s">
        <v>37</v>
      </c>
      <c r="K50" t="s">
        <v>37</v>
      </c>
      <c r="L50" t="s">
        <v>37</v>
      </c>
      <c r="M50" t="s">
        <v>37</v>
      </c>
      <c r="N50" t="s">
        <v>49</v>
      </c>
      <c r="O50" t="s">
        <v>51</v>
      </c>
      <c r="P50" t="s">
        <v>53</v>
      </c>
      <c r="Q50" t="s">
        <v>37</v>
      </c>
      <c r="R50" t="s">
        <v>37</v>
      </c>
    </row>
    <row r="51" spans="1:18" x14ac:dyDescent="0.2">
      <c r="A51" s="2" t="s">
        <v>2</v>
      </c>
      <c r="B51">
        <f t="shared" ref="B51:B52" si="29">J18</f>
        <v>16</v>
      </c>
      <c r="C51">
        <f t="shared" ref="C51:C52" si="30">J27</f>
        <v>18</v>
      </c>
      <c r="G51" t="s">
        <v>54</v>
      </c>
      <c r="H51">
        <v>3</v>
      </c>
      <c r="I51">
        <v>3.9</v>
      </c>
      <c r="J51" t="s">
        <v>37</v>
      </c>
      <c r="K51" t="s">
        <v>37</v>
      </c>
      <c r="L51" t="s">
        <v>37</v>
      </c>
      <c r="M51" t="s">
        <v>37</v>
      </c>
      <c r="N51" t="s">
        <v>37</v>
      </c>
      <c r="O51" t="s">
        <v>51</v>
      </c>
      <c r="P51" t="s">
        <v>53</v>
      </c>
      <c r="Q51" t="s">
        <v>55</v>
      </c>
      <c r="R51" t="s">
        <v>37</v>
      </c>
    </row>
    <row r="52" spans="1:18" x14ac:dyDescent="0.2">
      <c r="A52" s="2" t="s">
        <v>2</v>
      </c>
      <c r="B52">
        <f t="shared" si="29"/>
        <v>14</v>
      </c>
      <c r="C52">
        <f t="shared" si="30"/>
        <v>21</v>
      </c>
      <c r="G52" t="s">
        <v>56</v>
      </c>
      <c r="H52">
        <v>3</v>
      </c>
      <c r="I52">
        <v>3.9</v>
      </c>
      <c r="J52" t="s">
        <v>37</v>
      </c>
      <c r="K52" t="s">
        <v>37</v>
      </c>
      <c r="L52" t="s">
        <v>37</v>
      </c>
      <c r="M52" t="s">
        <v>37</v>
      </c>
      <c r="N52" t="s">
        <v>37</v>
      </c>
      <c r="O52" t="s">
        <v>51</v>
      </c>
      <c r="P52" t="s">
        <v>53</v>
      </c>
      <c r="Q52" t="s">
        <v>55</v>
      </c>
      <c r="R52" t="s">
        <v>37</v>
      </c>
    </row>
    <row r="53" spans="1:18" x14ac:dyDescent="0.2">
      <c r="A53" s="4" t="s">
        <v>7</v>
      </c>
      <c r="B53">
        <f>K17</f>
        <v>3.7</v>
      </c>
      <c r="C53">
        <f>K26</f>
        <v>1</v>
      </c>
      <c r="G53" t="s">
        <v>57</v>
      </c>
      <c r="H53">
        <v>3</v>
      </c>
      <c r="I53">
        <v>3.9</v>
      </c>
      <c r="J53" t="s">
        <v>37</v>
      </c>
      <c r="K53" t="s">
        <v>37</v>
      </c>
      <c r="L53" t="s">
        <v>37</v>
      </c>
      <c r="M53" t="s">
        <v>37</v>
      </c>
      <c r="N53" t="s">
        <v>37</v>
      </c>
      <c r="O53" t="s">
        <v>51</v>
      </c>
      <c r="P53" t="s">
        <v>53</v>
      </c>
      <c r="Q53" t="s">
        <v>55</v>
      </c>
      <c r="R53" t="s">
        <v>37</v>
      </c>
    </row>
    <row r="54" spans="1:18" x14ac:dyDescent="0.2">
      <c r="A54" s="4" t="s">
        <v>7</v>
      </c>
      <c r="B54">
        <f t="shared" ref="B54:B55" si="31">K18</f>
        <v>3.9</v>
      </c>
      <c r="C54">
        <f t="shared" ref="C54:C55" si="32">K27</f>
        <v>1.1000000000000001</v>
      </c>
      <c r="G54" t="s">
        <v>58</v>
      </c>
      <c r="H54">
        <v>3</v>
      </c>
      <c r="I54">
        <v>3.5</v>
      </c>
      <c r="J54" t="s">
        <v>37</v>
      </c>
      <c r="K54" t="s">
        <v>37</v>
      </c>
      <c r="L54" t="s">
        <v>37</v>
      </c>
      <c r="M54" t="s">
        <v>37</v>
      </c>
      <c r="N54" t="s">
        <v>37</v>
      </c>
      <c r="O54" t="s">
        <v>51</v>
      </c>
      <c r="P54" t="s">
        <v>53</v>
      </c>
      <c r="Q54" t="s">
        <v>55</v>
      </c>
      <c r="R54" t="s">
        <v>37</v>
      </c>
    </row>
    <row r="55" spans="1:18" x14ac:dyDescent="0.2">
      <c r="A55" s="4" t="s">
        <v>7</v>
      </c>
      <c r="B55">
        <f t="shared" si="31"/>
        <v>4.0999999999999996</v>
      </c>
      <c r="C55">
        <f t="shared" si="32"/>
        <v>0.9</v>
      </c>
      <c r="G55" t="s">
        <v>59</v>
      </c>
      <c r="H55">
        <v>3</v>
      </c>
      <c r="I55">
        <v>3.4</v>
      </c>
      <c r="J55" t="s">
        <v>37</v>
      </c>
      <c r="K55" t="s">
        <v>37</v>
      </c>
      <c r="L55" t="s">
        <v>37</v>
      </c>
      <c r="M55" t="s">
        <v>37</v>
      </c>
      <c r="N55" t="s">
        <v>37</v>
      </c>
      <c r="O55" t="s">
        <v>51</v>
      </c>
      <c r="P55" t="s">
        <v>53</v>
      </c>
      <c r="Q55" t="s">
        <v>55</v>
      </c>
      <c r="R55" t="s">
        <v>60</v>
      </c>
    </row>
    <row r="56" spans="1:18" x14ac:dyDescent="0.2">
      <c r="A56" s="2" t="s">
        <v>3</v>
      </c>
      <c r="B56">
        <f>L17</f>
        <v>24.6</v>
      </c>
      <c r="C56">
        <f>L26</f>
        <v>35</v>
      </c>
      <c r="G56" t="s">
        <v>61</v>
      </c>
      <c r="H56">
        <v>3</v>
      </c>
      <c r="I56">
        <v>2.5</v>
      </c>
      <c r="J56" t="s">
        <v>37</v>
      </c>
      <c r="K56" t="s">
        <v>37</v>
      </c>
      <c r="L56" t="s">
        <v>37</v>
      </c>
      <c r="M56" t="s">
        <v>37</v>
      </c>
      <c r="N56" t="s">
        <v>37</v>
      </c>
      <c r="O56" t="s">
        <v>37</v>
      </c>
      <c r="P56" t="s">
        <v>53</v>
      </c>
      <c r="Q56" t="s">
        <v>55</v>
      </c>
      <c r="R56" t="s">
        <v>60</v>
      </c>
    </row>
    <row r="57" spans="1:18" x14ac:dyDescent="0.2">
      <c r="A57" s="2" t="s">
        <v>3</v>
      </c>
      <c r="B57">
        <f t="shared" ref="B57:B58" si="33">L18</f>
        <v>23.5</v>
      </c>
      <c r="C57">
        <f t="shared" ref="C57:C58" si="34">L27</f>
        <v>31</v>
      </c>
      <c r="G57" t="s">
        <v>62</v>
      </c>
      <c r="H57">
        <v>3</v>
      </c>
      <c r="I57">
        <v>1.7</v>
      </c>
      <c r="J57" t="s">
        <v>37</v>
      </c>
      <c r="K57" t="s">
        <v>37</v>
      </c>
      <c r="L57" t="s">
        <v>37</v>
      </c>
      <c r="M57" t="s">
        <v>37</v>
      </c>
      <c r="N57" t="s">
        <v>37</v>
      </c>
      <c r="O57" t="s">
        <v>37</v>
      </c>
      <c r="P57" t="s">
        <v>53</v>
      </c>
      <c r="Q57" t="s">
        <v>55</v>
      </c>
      <c r="R57" t="s">
        <v>60</v>
      </c>
    </row>
    <row r="58" spans="1:18" x14ac:dyDescent="0.2">
      <c r="A58" s="2" t="s">
        <v>3</v>
      </c>
      <c r="B58">
        <f t="shared" si="33"/>
        <v>29</v>
      </c>
      <c r="C58">
        <f t="shared" si="34"/>
        <v>32.4</v>
      </c>
      <c r="G58" t="s">
        <v>63</v>
      </c>
      <c r="H58">
        <v>3</v>
      </c>
      <c r="I58">
        <v>1</v>
      </c>
      <c r="J58" t="s">
        <v>37</v>
      </c>
      <c r="K58" t="s">
        <v>37</v>
      </c>
      <c r="L58" t="s">
        <v>37</v>
      </c>
      <c r="M58" t="s">
        <v>37</v>
      </c>
      <c r="N58" t="s">
        <v>37</v>
      </c>
      <c r="O58" t="s">
        <v>37</v>
      </c>
      <c r="P58" t="s">
        <v>37</v>
      </c>
      <c r="Q58" t="s">
        <v>55</v>
      </c>
      <c r="R58" t="s">
        <v>60</v>
      </c>
    </row>
    <row r="59" spans="1:18" x14ac:dyDescent="0.2">
      <c r="A59" s="2" t="s">
        <v>4</v>
      </c>
      <c r="B59">
        <f>M17</f>
        <v>3.6</v>
      </c>
      <c r="C59">
        <f>M26</f>
        <v>0</v>
      </c>
      <c r="G59" t="s">
        <v>64</v>
      </c>
      <c r="H59">
        <v>3</v>
      </c>
      <c r="I59">
        <v>1</v>
      </c>
      <c r="J59" t="s">
        <v>37</v>
      </c>
      <c r="K59" t="s">
        <v>37</v>
      </c>
      <c r="L59" t="s">
        <v>37</v>
      </c>
      <c r="M59" t="s">
        <v>37</v>
      </c>
      <c r="N59" t="s">
        <v>37</v>
      </c>
      <c r="O59" t="s">
        <v>37</v>
      </c>
      <c r="P59" t="s">
        <v>37</v>
      </c>
      <c r="Q59" t="s">
        <v>55</v>
      </c>
      <c r="R59" t="s">
        <v>60</v>
      </c>
    </row>
    <row r="60" spans="1:18" x14ac:dyDescent="0.2">
      <c r="A60" s="2" t="s">
        <v>4</v>
      </c>
      <c r="B60">
        <f t="shared" ref="B60:B61" si="35">M18</f>
        <v>4.0999999999999996</v>
      </c>
      <c r="C60">
        <f t="shared" ref="C60:C61" si="36">M27</f>
        <v>0</v>
      </c>
      <c r="G60" t="s">
        <v>65</v>
      </c>
      <c r="H60">
        <v>3</v>
      </c>
      <c r="I60">
        <v>0</v>
      </c>
      <c r="J60" t="s">
        <v>37</v>
      </c>
      <c r="K60" t="s">
        <v>37</v>
      </c>
      <c r="L60" t="s">
        <v>37</v>
      </c>
      <c r="M60" t="s">
        <v>37</v>
      </c>
      <c r="N60" t="s">
        <v>37</v>
      </c>
      <c r="O60" t="s">
        <v>37</v>
      </c>
      <c r="P60" t="s">
        <v>37</v>
      </c>
      <c r="Q60" t="s">
        <v>37</v>
      </c>
      <c r="R60" t="s">
        <v>60</v>
      </c>
    </row>
    <row r="61" spans="1:18" x14ac:dyDescent="0.2">
      <c r="A61" s="2" t="s">
        <v>4</v>
      </c>
      <c r="B61">
        <f t="shared" si="35"/>
        <v>4</v>
      </c>
      <c r="C61">
        <f t="shared" si="36"/>
        <v>0</v>
      </c>
      <c r="G61" t="s">
        <v>66</v>
      </c>
      <c r="H61">
        <v>3</v>
      </c>
      <c r="I61">
        <v>0</v>
      </c>
      <c r="J61" t="s">
        <v>37</v>
      </c>
      <c r="K61" t="s">
        <v>37</v>
      </c>
      <c r="L61" t="s">
        <v>37</v>
      </c>
      <c r="M61" t="s">
        <v>37</v>
      </c>
      <c r="N61" t="s">
        <v>37</v>
      </c>
      <c r="O61" t="s">
        <v>37</v>
      </c>
      <c r="P61" t="s">
        <v>37</v>
      </c>
      <c r="Q61" t="s">
        <v>37</v>
      </c>
      <c r="R61" t="s">
        <v>60</v>
      </c>
    </row>
    <row r="62" spans="1:18" x14ac:dyDescent="0.2">
      <c r="A62" s="2" t="s">
        <v>5</v>
      </c>
      <c r="B62">
        <f>N17</f>
        <v>17.3</v>
      </c>
      <c r="C62">
        <f>N26</f>
        <v>17.100000000000001</v>
      </c>
      <c r="G62" t="s">
        <v>67</v>
      </c>
    </row>
    <row r="63" spans="1:18" x14ac:dyDescent="0.2">
      <c r="A63" s="2" t="s">
        <v>5</v>
      </c>
      <c r="B63">
        <f t="shared" ref="B63:B64" si="37">N18</f>
        <v>21</v>
      </c>
      <c r="C63">
        <f t="shared" ref="C63:C64" si="38">N27</f>
        <v>16</v>
      </c>
    </row>
    <row r="64" spans="1:18" x14ac:dyDescent="0.2">
      <c r="A64" s="2" t="s">
        <v>5</v>
      </c>
      <c r="B64">
        <f t="shared" si="37"/>
        <v>19</v>
      </c>
      <c r="C64">
        <f t="shared" si="38"/>
        <v>14.9</v>
      </c>
    </row>
    <row r="65" spans="1:3" x14ac:dyDescent="0.2">
      <c r="A65" s="3" t="s">
        <v>9</v>
      </c>
      <c r="B65">
        <f>O17</f>
        <v>1.3</v>
      </c>
      <c r="C65">
        <f>O26</f>
        <v>2.9</v>
      </c>
    </row>
    <row r="66" spans="1:3" x14ac:dyDescent="0.2">
      <c r="A66" s="3" t="s">
        <v>9</v>
      </c>
      <c r="B66">
        <f t="shared" ref="B66:B67" si="39">O18</f>
        <v>1.8</v>
      </c>
      <c r="C66">
        <f t="shared" ref="C66:C67" si="40">O27</f>
        <v>2.5</v>
      </c>
    </row>
    <row r="67" spans="1:3" x14ac:dyDescent="0.2">
      <c r="A67" s="3" t="s">
        <v>9</v>
      </c>
      <c r="B67">
        <f t="shared" si="39"/>
        <v>2</v>
      </c>
      <c r="C67">
        <f t="shared" si="40"/>
        <v>2.1</v>
      </c>
    </row>
    <row r="68" spans="1:3" x14ac:dyDescent="0.2">
      <c r="A68" s="2" t="s">
        <v>6</v>
      </c>
      <c r="B68">
        <f>P17</f>
        <v>3.2</v>
      </c>
      <c r="C68">
        <f>P26</f>
        <v>7.1</v>
      </c>
    </row>
    <row r="69" spans="1:3" x14ac:dyDescent="0.2">
      <c r="A69" s="2" t="s">
        <v>6</v>
      </c>
      <c r="B69">
        <f t="shared" ref="B69:B70" si="41">P18</f>
        <v>3.5</v>
      </c>
      <c r="C69">
        <f t="shared" ref="C69:C70" si="42">P27</f>
        <v>8.1</v>
      </c>
    </row>
    <row r="70" spans="1:3" x14ac:dyDescent="0.2">
      <c r="A70" s="2" t="s">
        <v>6</v>
      </c>
      <c r="B70">
        <f t="shared" si="41"/>
        <v>3.5</v>
      </c>
      <c r="C70">
        <f t="shared" si="42"/>
        <v>7.6</v>
      </c>
    </row>
  </sheetData>
  <mergeCells count="1">
    <mergeCell ref="A36:B36"/>
  </mergeCells>
  <pageMargins left="0.75" right="0.75" top="1" bottom="1" header="0.5" footer="0.5"/>
  <pageSetup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566EC-2246-D945-946E-F2046B1B5B86}">
  <dimension ref="A1:Q70"/>
  <sheetViews>
    <sheetView topLeftCell="A6" zoomScale="93" zoomScaleNormal="200" workbookViewId="0">
      <selection activeCell="F9" sqref="F9"/>
    </sheetView>
  </sheetViews>
  <sheetFormatPr baseColWidth="10" defaultColWidth="11" defaultRowHeight="16" x14ac:dyDescent="0.2"/>
  <cols>
    <col min="2" max="2" width="26.1640625" bestFit="1" customWidth="1"/>
    <col min="6" max="6" width="19.6640625" customWidth="1"/>
  </cols>
  <sheetData>
    <row r="1" spans="1:16" x14ac:dyDescent="0.2">
      <c r="B1" s="6" t="s">
        <v>13</v>
      </c>
    </row>
    <row r="2" spans="1:16" x14ac:dyDescent="0.2">
      <c r="A2" s="1"/>
      <c r="C2" t="s">
        <v>11</v>
      </c>
      <c r="D2" t="s">
        <v>12</v>
      </c>
      <c r="E2" t="s">
        <v>11</v>
      </c>
      <c r="F2" t="s">
        <v>12</v>
      </c>
    </row>
    <row r="3" spans="1:16" x14ac:dyDescent="0.2">
      <c r="A3" s="1"/>
      <c r="B3" s="2" t="s">
        <v>10</v>
      </c>
      <c r="C3">
        <f>F20</f>
        <v>4.1000000000000005</v>
      </c>
      <c r="D3">
        <f>F29</f>
        <v>6</v>
      </c>
      <c r="E3" t="s">
        <v>79</v>
      </c>
      <c r="F3" t="s">
        <v>78</v>
      </c>
    </row>
    <row r="4" spans="1:16" x14ac:dyDescent="0.2">
      <c r="A4" s="1"/>
      <c r="B4" s="2" t="s">
        <v>0</v>
      </c>
      <c r="C4">
        <f>G20</f>
        <v>0</v>
      </c>
      <c r="D4">
        <f>G29</f>
        <v>0</v>
      </c>
      <c r="E4" t="s">
        <v>26</v>
      </c>
      <c r="F4" t="s">
        <v>26</v>
      </c>
    </row>
    <row r="5" spans="1:16" x14ac:dyDescent="0.2">
      <c r="A5" s="1"/>
      <c r="B5" s="2" t="s">
        <v>8</v>
      </c>
      <c r="C5">
        <f>H20</f>
        <v>1</v>
      </c>
      <c r="D5">
        <f>H29</f>
        <v>6.8</v>
      </c>
      <c r="E5" t="s">
        <v>26</v>
      </c>
      <c r="F5" t="s">
        <v>78</v>
      </c>
    </row>
    <row r="6" spans="1:16" x14ac:dyDescent="0.2">
      <c r="A6" s="1"/>
      <c r="B6" s="2" t="s">
        <v>1</v>
      </c>
      <c r="C6">
        <f>I20</f>
        <v>6.9000000000000012</v>
      </c>
      <c r="D6">
        <f>I29</f>
        <v>6</v>
      </c>
      <c r="E6" t="s">
        <v>78</v>
      </c>
      <c r="F6" t="s">
        <v>78</v>
      </c>
    </row>
    <row r="7" spans="1:16" x14ac:dyDescent="0.2">
      <c r="A7" s="1"/>
      <c r="B7" s="2" t="s">
        <v>2</v>
      </c>
      <c r="C7">
        <f>J20</f>
        <v>13</v>
      </c>
      <c r="D7">
        <f>J29</f>
        <v>17</v>
      </c>
      <c r="E7" t="s">
        <v>25</v>
      </c>
      <c r="F7" t="s">
        <v>70</v>
      </c>
    </row>
    <row r="8" spans="1:16" x14ac:dyDescent="0.2">
      <c r="A8" s="1"/>
      <c r="B8" s="4" t="s">
        <v>7</v>
      </c>
      <c r="C8">
        <f>K20</f>
        <v>10</v>
      </c>
      <c r="D8">
        <f>K29</f>
        <v>5.3</v>
      </c>
      <c r="E8" t="s">
        <v>77</v>
      </c>
      <c r="F8" t="s">
        <v>78</v>
      </c>
    </row>
    <row r="9" spans="1:16" x14ac:dyDescent="0.2">
      <c r="A9" s="1"/>
      <c r="B9" s="2" t="s">
        <v>3</v>
      </c>
      <c r="C9">
        <f>L20</f>
        <v>31</v>
      </c>
      <c r="D9">
        <f>L29</f>
        <v>31</v>
      </c>
      <c r="E9" t="s">
        <v>28</v>
      </c>
      <c r="F9" t="s">
        <v>28</v>
      </c>
    </row>
    <row r="10" spans="1:16" x14ac:dyDescent="0.2">
      <c r="A10" s="1"/>
      <c r="B10" s="2" t="s">
        <v>4</v>
      </c>
      <c r="C10">
        <f>M20</f>
        <v>0</v>
      </c>
      <c r="D10">
        <f>M29</f>
        <v>0</v>
      </c>
      <c r="E10" t="s">
        <v>26</v>
      </c>
      <c r="F10" t="s">
        <v>26</v>
      </c>
    </row>
    <row r="11" spans="1:16" x14ac:dyDescent="0.2">
      <c r="A11" s="1"/>
      <c r="B11" s="2" t="s">
        <v>5</v>
      </c>
      <c r="C11">
        <f>N20</f>
        <v>34</v>
      </c>
      <c r="D11">
        <f>N29</f>
        <v>26.666666666666668</v>
      </c>
      <c r="E11" t="s">
        <v>27</v>
      </c>
      <c r="F11" t="s">
        <v>68</v>
      </c>
    </row>
    <row r="12" spans="1:16" x14ac:dyDescent="0.2">
      <c r="A12" s="1"/>
      <c r="B12" s="3" t="s">
        <v>9</v>
      </c>
      <c r="C12">
        <f>O20</f>
        <v>0</v>
      </c>
      <c r="D12">
        <f>O29</f>
        <v>0</v>
      </c>
      <c r="E12" t="s">
        <v>26</v>
      </c>
      <c r="F12" t="s">
        <v>26</v>
      </c>
    </row>
    <row r="13" spans="1:16" x14ac:dyDescent="0.2">
      <c r="B13" s="2" t="s">
        <v>6</v>
      </c>
      <c r="C13">
        <f>P20</f>
        <v>0</v>
      </c>
      <c r="D13">
        <f>P29</f>
        <v>1.2</v>
      </c>
      <c r="E13" s="6" t="s">
        <v>27</v>
      </c>
      <c r="F13" t="s">
        <v>76</v>
      </c>
    </row>
    <row r="15" spans="1:16" x14ac:dyDescent="0.2">
      <c r="E15" s="5" t="s">
        <v>11</v>
      </c>
    </row>
    <row r="16" spans="1:16" x14ac:dyDescent="0.2">
      <c r="F16" s="2" t="s">
        <v>10</v>
      </c>
      <c r="G16" s="2" t="s">
        <v>0</v>
      </c>
      <c r="H16" s="2" t="s">
        <v>8</v>
      </c>
      <c r="I16" s="2" t="s">
        <v>1</v>
      </c>
      <c r="J16" s="2" t="s">
        <v>2</v>
      </c>
      <c r="K16" s="4" t="s">
        <v>7</v>
      </c>
      <c r="L16" s="2" t="s">
        <v>3</v>
      </c>
      <c r="M16" s="2" t="s">
        <v>4</v>
      </c>
      <c r="N16" s="2" t="s">
        <v>5</v>
      </c>
      <c r="O16" s="3" t="s">
        <v>9</v>
      </c>
      <c r="P16" s="2" t="s">
        <v>6</v>
      </c>
    </row>
    <row r="17" spans="5:16" x14ac:dyDescent="0.2">
      <c r="E17" t="s">
        <v>14</v>
      </c>
      <c r="F17">
        <v>4.3</v>
      </c>
      <c r="G17">
        <v>0</v>
      </c>
      <c r="H17">
        <v>0.9</v>
      </c>
      <c r="I17">
        <v>7.1</v>
      </c>
      <c r="J17">
        <v>13.8</v>
      </c>
      <c r="K17">
        <v>8.9</v>
      </c>
      <c r="L17">
        <v>30</v>
      </c>
      <c r="M17">
        <v>0</v>
      </c>
      <c r="N17">
        <v>32</v>
      </c>
      <c r="O17">
        <v>0</v>
      </c>
      <c r="P17">
        <v>0</v>
      </c>
    </row>
    <row r="18" spans="5:16" x14ac:dyDescent="0.2">
      <c r="E18" t="s">
        <v>15</v>
      </c>
      <c r="F18">
        <v>4</v>
      </c>
      <c r="G18">
        <v>0</v>
      </c>
      <c r="H18">
        <v>1.1000000000000001</v>
      </c>
      <c r="I18">
        <v>6.7</v>
      </c>
      <c r="J18">
        <v>12.2</v>
      </c>
      <c r="K18">
        <v>10</v>
      </c>
      <c r="L18">
        <v>29.5</v>
      </c>
      <c r="M18">
        <v>0</v>
      </c>
      <c r="N18">
        <v>33.6</v>
      </c>
      <c r="O18">
        <v>0</v>
      </c>
      <c r="P18">
        <v>0</v>
      </c>
    </row>
    <row r="19" spans="5:16" x14ac:dyDescent="0.2">
      <c r="E19" t="s">
        <v>16</v>
      </c>
      <c r="F19">
        <v>4</v>
      </c>
      <c r="G19">
        <v>0</v>
      </c>
      <c r="H19">
        <v>1</v>
      </c>
      <c r="I19">
        <v>6.9</v>
      </c>
      <c r="J19">
        <v>13</v>
      </c>
      <c r="K19">
        <v>11.1</v>
      </c>
      <c r="L19">
        <v>33.5</v>
      </c>
      <c r="M19">
        <v>0</v>
      </c>
      <c r="N19">
        <v>36.4</v>
      </c>
      <c r="O19">
        <v>0</v>
      </c>
      <c r="P19">
        <v>0</v>
      </c>
    </row>
    <row r="20" spans="5:16" x14ac:dyDescent="0.2">
      <c r="E20" t="s">
        <v>17</v>
      </c>
      <c r="F20">
        <f>AVERAGE(F17:F19)</f>
        <v>4.1000000000000005</v>
      </c>
      <c r="G20">
        <f t="shared" ref="G20:K20" si="0">AVERAGE(G17:G19)</f>
        <v>0</v>
      </c>
      <c r="H20">
        <f t="shared" si="0"/>
        <v>1</v>
      </c>
      <c r="I20">
        <f t="shared" si="0"/>
        <v>6.9000000000000012</v>
      </c>
      <c r="J20">
        <f t="shared" si="0"/>
        <v>13</v>
      </c>
      <c r="K20">
        <f t="shared" si="0"/>
        <v>10</v>
      </c>
      <c r="L20">
        <f t="shared" ref="L20" si="1">AVERAGE(L17:L19)</f>
        <v>31</v>
      </c>
      <c r="M20">
        <f t="shared" ref="M20" si="2">AVERAGE(M17:M19)</f>
        <v>0</v>
      </c>
      <c r="N20">
        <f t="shared" ref="N20" si="3">AVERAGE(N17:N19)</f>
        <v>34</v>
      </c>
      <c r="O20">
        <f t="shared" ref="O20" si="4">AVERAGE(O17:O19)</f>
        <v>0</v>
      </c>
      <c r="P20">
        <f t="shared" ref="P20" si="5">AVERAGE(P17:P19)</f>
        <v>0</v>
      </c>
    </row>
    <row r="21" spans="5:16" x14ac:dyDescent="0.2">
      <c r="E21" t="s">
        <v>18</v>
      </c>
      <c r="F21">
        <f>STDEVA(F17:F19)</f>
        <v>0.17320508075688762</v>
      </c>
      <c r="G21">
        <f t="shared" ref="G21:P21" si="6">STDEVA(G17:G19)</f>
        <v>0</v>
      </c>
      <c r="H21">
        <f t="shared" si="6"/>
        <v>0.10000000000000003</v>
      </c>
      <c r="I21">
        <f t="shared" si="6"/>
        <v>0.19999999999999973</v>
      </c>
      <c r="J21">
        <f t="shared" si="6"/>
        <v>0.80000000000000071</v>
      </c>
      <c r="K21">
        <f t="shared" si="6"/>
        <v>1.0999999999999996</v>
      </c>
      <c r="L21">
        <f t="shared" si="6"/>
        <v>2.179449471770337</v>
      </c>
      <c r="M21">
        <f t="shared" si="6"/>
        <v>0</v>
      </c>
      <c r="N21">
        <f t="shared" si="6"/>
        <v>2.227105745132008</v>
      </c>
      <c r="O21">
        <f t="shared" si="6"/>
        <v>0</v>
      </c>
      <c r="P21">
        <f t="shared" si="6"/>
        <v>0</v>
      </c>
    </row>
    <row r="22" spans="5:16" x14ac:dyDescent="0.2">
      <c r="E22" t="s">
        <v>19</v>
      </c>
      <c r="F22">
        <f>STDEVA(F17:F19)/SQRT(COUNT(F17:F19))</f>
        <v>9.9999999999999936E-2</v>
      </c>
      <c r="G22">
        <f t="shared" ref="G22:P22" si="7">STDEVA(G17:G19)/SQRT(COUNT(G17:G19))</f>
        <v>0</v>
      </c>
      <c r="H22">
        <f t="shared" si="7"/>
        <v>5.7735026918962602E-2</v>
      </c>
      <c r="I22">
        <f t="shared" si="7"/>
        <v>0.11547005383792501</v>
      </c>
      <c r="J22">
        <f t="shared" si="7"/>
        <v>0.46188021535170104</v>
      </c>
      <c r="K22">
        <f t="shared" si="7"/>
        <v>0.63508529610858822</v>
      </c>
      <c r="L22">
        <f t="shared" si="7"/>
        <v>1.2583057392117918</v>
      </c>
      <c r="M22">
        <f t="shared" si="7"/>
        <v>0</v>
      </c>
      <c r="N22">
        <f t="shared" si="7"/>
        <v>1.2858201014657269</v>
      </c>
      <c r="O22">
        <f t="shared" si="7"/>
        <v>0</v>
      </c>
      <c r="P22">
        <f t="shared" si="7"/>
        <v>0</v>
      </c>
    </row>
    <row r="24" spans="5:16" x14ac:dyDescent="0.2">
      <c r="E24" s="5" t="s">
        <v>12</v>
      </c>
    </row>
    <row r="25" spans="5:16" x14ac:dyDescent="0.2">
      <c r="F25" s="2" t="s">
        <v>10</v>
      </c>
      <c r="G25" s="2" t="s">
        <v>0</v>
      </c>
      <c r="H25" s="2" t="s">
        <v>8</v>
      </c>
      <c r="I25" s="2" t="s">
        <v>1</v>
      </c>
      <c r="J25" s="2" t="s">
        <v>2</v>
      </c>
      <c r="K25" s="4" t="s">
        <v>7</v>
      </c>
      <c r="L25" s="2" t="s">
        <v>3</v>
      </c>
      <c r="M25" s="2" t="s">
        <v>4</v>
      </c>
      <c r="N25" s="2" t="s">
        <v>5</v>
      </c>
      <c r="O25" s="3" t="s">
        <v>9</v>
      </c>
      <c r="P25" s="2" t="s">
        <v>6</v>
      </c>
    </row>
    <row r="26" spans="5:16" x14ac:dyDescent="0.2">
      <c r="E26" t="s">
        <v>14</v>
      </c>
      <c r="F26">
        <v>6.3</v>
      </c>
      <c r="G26">
        <v>0</v>
      </c>
      <c r="H26">
        <v>7</v>
      </c>
      <c r="I26">
        <v>5.2</v>
      </c>
      <c r="J26">
        <v>16.8</v>
      </c>
      <c r="K26">
        <v>5</v>
      </c>
      <c r="L26">
        <v>32.200000000000003</v>
      </c>
      <c r="M26">
        <v>0</v>
      </c>
      <c r="N26">
        <v>26.1</v>
      </c>
      <c r="O26">
        <v>0</v>
      </c>
      <c r="P26">
        <v>1.2</v>
      </c>
    </row>
    <row r="27" spans="5:16" x14ac:dyDescent="0.2">
      <c r="E27" t="s">
        <v>15</v>
      </c>
      <c r="F27">
        <v>6</v>
      </c>
      <c r="G27">
        <v>0</v>
      </c>
      <c r="H27">
        <v>7</v>
      </c>
      <c r="I27">
        <v>7</v>
      </c>
      <c r="J27">
        <v>16.399999999999999</v>
      </c>
      <c r="K27">
        <v>5</v>
      </c>
      <c r="L27">
        <v>31</v>
      </c>
      <c r="M27">
        <v>0</v>
      </c>
      <c r="N27">
        <v>24.9</v>
      </c>
      <c r="O27">
        <v>0</v>
      </c>
      <c r="P27">
        <v>1.1000000000000001</v>
      </c>
    </row>
    <row r="28" spans="5:16" x14ac:dyDescent="0.2">
      <c r="E28" t="s">
        <v>16</v>
      </c>
      <c r="F28">
        <v>5.7</v>
      </c>
      <c r="G28">
        <v>0</v>
      </c>
      <c r="H28">
        <v>6.4</v>
      </c>
      <c r="I28">
        <v>5.8</v>
      </c>
      <c r="J28">
        <v>17.8</v>
      </c>
      <c r="K28">
        <v>5.9</v>
      </c>
      <c r="L28">
        <v>29.8</v>
      </c>
      <c r="M28">
        <v>0</v>
      </c>
      <c r="N28">
        <v>29</v>
      </c>
      <c r="O28">
        <v>0</v>
      </c>
      <c r="P28">
        <v>1.3</v>
      </c>
    </row>
    <row r="29" spans="5:16" x14ac:dyDescent="0.2">
      <c r="E29" t="s">
        <v>17</v>
      </c>
      <c r="F29">
        <f>AVERAGE(F26:F28)</f>
        <v>6</v>
      </c>
      <c r="G29">
        <f t="shared" ref="G29:P29" si="8">AVERAGE(G26:G28)</f>
        <v>0</v>
      </c>
      <c r="H29">
        <f t="shared" si="8"/>
        <v>6.8</v>
      </c>
      <c r="I29">
        <f t="shared" si="8"/>
        <v>6</v>
      </c>
      <c r="J29">
        <f t="shared" si="8"/>
        <v>17</v>
      </c>
      <c r="K29">
        <f t="shared" si="8"/>
        <v>5.3</v>
      </c>
      <c r="L29">
        <f t="shared" si="8"/>
        <v>31</v>
      </c>
      <c r="M29">
        <f t="shared" si="8"/>
        <v>0</v>
      </c>
      <c r="N29">
        <f t="shared" si="8"/>
        <v>26.666666666666668</v>
      </c>
      <c r="O29">
        <f t="shared" si="8"/>
        <v>0</v>
      </c>
      <c r="P29">
        <f t="shared" si="8"/>
        <v>1.2</v>
      </c>
    </row>
    <row r="30" spans="5:16" x14ac:dyDescent="0.2">
      <c r="E30" t="s">
        <v>18</v>
      </c>
      <c r="F30">
        <f>STDEVA(F26:F28)</f>
        <v>0.29999999999999982</v>
      </c>
      <c r="G30">
        <f t="shared" ref="G30:P30" si="9">STDEVA(G26:G28)</f>
        <v>0</v>
      </c>
      <c r="H30">
        <f t="shared" si="9"/>
        <v>0.34641016151377524</v>
      </c>
      <c r="I30">
        <f t="shared" si="9"/>
        <v>0.91651513899116988</v>
      </c>
      <c r="J30">
        <f t="shared" si="9"/>
        <v>0.72111025509279869</v>
      </c>
      <c r="K30">
        <f t="shared" si="9"/>
        <v>0.51961524227066347</v>
      </c>
      <c r="L30">
        <f t="shared" si="9"/>
        <v>1.2000000000000011</v>
      </c>
      <c r="M30">
        <f t="shared" si="9"/>
        <v>0</v>
      </c>
      <c r="N30">
        <f t="shared" si="9"/>
        <v>2.1079215671683174</v>
      </c>
      <c r="O30">
        <f t="shared" si="9"/>
        <v>0</v>
      </c>
      <c r="P30">
        <f t="shared" si="9"/>
        <v>9.9999999999999978E-2</v>
      </c>
    </row>
    <row r="31" spans="5:16" x14ac:dyDescent="0.2">
      <c r="E31" t="s">
        <v>19</v>
      </c>
      <c r="F31">
        <f>STDEVA(F26:F28)/SQRT(COUNT(F26:F28))</f>
        <v>0.17320508075688765</v>
      </c>
      <c r="G31">
        <f t="shared" ref="G31:P31" si="10">STDEVA(G26:G28)/SQRT(COUNT(G26:G28))</f>
        <v>0</v>
      </c>
      <c r="H31">
        <f t="shared" si="10"/>
        <v>0.19999999999999987</v>
      </c>
      <c r="I31">
        <f t="shared" si="10"/>
        <v>0.52915026221291928</v>
      </c>
      <c r="J31">
        <f t="shared" si="10"/>
        <v>0.41633319989322704</v>
      </c>
      <c r="K31">
        <f t="shared" si="10"/>
        <v>0.30000000000000016</v>
      </c>
      <c r="L31">
        <f t="shared" si="10"/>
        <v>0.69282032302755159</v>
      </c>
      <c r="M31">
        <f t="shared" si="10"/>
        <v>0</v>
      </c>
      <c r="N31">
        <f t="shared" si="10"/>
        <v>1.2170090842352459</v>
      </c>
      <c r="O31">
        <f t="shared" si="10"/>
        <v>0</v>
      </c>
      <c r="P31">
        <f t="shared" si="10"/>
        <v>5.7735026918962568E-2</v>
      </c>
    </row>
    <row r="36" spans="1:17" x14ac:dyDescent="0.2">
      <c r="A36" s="8" t="s">
        <v>21</v>
      </c>
      <c r="B36" s="8"/>
    </row>
    <row r="37" spans="1:17" x14ac:dyDescent="0.2">
      <c r="A37" s="7" t="s">
        <v>22</v>
      </c>
      <c r="B37" t="s">
        <v>23</v>
      </c>
      <c r="C37" t="s">
        <v>24</v>
      </c>
    </row>
    <row r="38" spans="1:17" x14ac:dyDescent="0.2">
      <c r="A38" s="2" t="s">
        <v>10</v>
      </c>
      <c r="B38">
        <f>F17</f>
        <v>4.3</v>
      </c>
      <c r="C38">
        <f>F26</f>
        <v>6.3</v>
      </c>
    </row>
    <row r="39" spans="1:17" x14ac:dyDescent="0.2">
      <c r="A39" s="2" t="s">
        <v>10</v>
      </c>
      <c r="B39">
        <f t="shared" ref="B39:B40" si="11">F18</f>
        <v>4</v>
      </c>
      <c r="C39">
        <f t="shared" ref="C39:C40" si="12">F27</f>
        <v>6</v>
      </c>
    </row>
    <row r="40" spans="1:17" x14ac:dyDescent="0.2">
      <c r="A40" s="2" t="s">
        <v>10</v>
      </c>
      <c r="B40">
        <f t="shared" si="11"/>
        <v>4</v>
      </c>
      <c r="C40">
        <f t="shared" si="12"/>
        <v>5.7</v>
      </c>
      <c r="F40" t="s">
        <v>29</v>
      </c>
    </row>
    <row r="41" spans="1:17" x14ac:dyDescent="0.2">
      <c r="A41" s="2" t="s">
        <v>0</v>
      </c>
      <c r="B41">
        <f>G17</f>
        <v>0</v>
      </c>
      <c r="C41">
        <f>G26</f>
        <v>0</v>
      </c>
      <c r="F41" t="s">
        <v>30</v>
      </c>
    </row>
    <row r="42" spans="1:17" x14ac:dyDescent="0.2">
      <c r="A42" s="2" t="s">
        <v>0</v>
      </c>
      <c r="B42">
        <f t="shared" ref="B42:B43" si="13">G18</f>
        <v>0</v>
      </c>
      <c r="C42">
        <f t="shared" ref="C42:C43" si="14">G27</f>
        <v>0</v>
      </c>
      <c r="F42" t="s">
        <v>31</v>
      </c>
      <c r="G42" t="s">
        <v>32</v>
      </c>
      <c r="H42" t="s">
        <v>33</v>
      </c>
      <c r="I42" t="s">
        <v>34</v>
      </c>
    </row>
    <row r="43" spans="1:17" x14ac:dyDescent="0.2">
      <c r="A43" s="2" t="s">
        <v>0</v>
      </c>
      <c r="B43">
        <f t="shared" si="13"/>
        <v>0</v>
      </c>
      <c r="C43">
        <f t="shared" si="14"/>
        <v>0</v>
      </c>
      <c r="F43" t="s">
        <v>42</v>
      </c>
      <c r="G43">
        <v>3</v>
      </c>
      <c r="H43">
        <v>34</v>
      </c>
      <c r="I43" t="s">
        <v>36</v>
      </c>
      <c r="J43" t="s">
        <v>37</v>
      </c>
      <c r="K43" t="s">
        <v>37</v>
      </c>
      <c r="L43" t="s">
        <v>37</v>
      </c>
      <c r="M43" t="s">
        <v>37</v>
      </c>
      <c r="N43" t="s">
        <v>37</v>
      </c>
      <c r="O43" t="s">
        <v>37</v>
      </c>
      <c r="P43" t="s">
        <v>37</v>
      </c>
      <c r="Q43" t="s">
        <v>37</v>
      </c>
    </row>
    <row r="44" spans="1:17" x14ac:dyDescent="0.2">
      <c r="A44" s="2" t="s">
        <v>8</v>
      </c>
      <c r="B44">
        <f>H17</f>
        <v>0.9</v>
      </c>
      <c r="C44">
        <f>H26</f>
        <v>7</v>
      </c>
      <c r="F44" t="s">
        <v>38</v>
      </c>
      <c r="G44">
        <v>3</v>
      </c>
      <c r="H44">
        <v>31</v>
      </c>
      <c r="I44" t="s">
        <v>37</v>
      </c>
      <c r="J44" t="s">
        <v>39</v>
      </c>
      <c r="K44" t="s">
        <v>37</v>
      </c>
      <c r="L44" t="s">
        <v>37</v>
      </c>
      <c r="M44" t="s">
        <v>37</v>
      </c>
      <c r="N44" t="s">
        <v>37</v>
      </c>
      <c r="O44" t="s">
        <v>37</v>
      </c>
      <c r="P44" t="s">
        <v>37</v>
      </c>
      <c r="Q44" t="s">
        <v>37</v>
      </c>
    </row>
    <row r="45" spans="1:17" x14ac:dyDescent="0.2">
      <c r="A45" s="2" t="s">
        <v>8</v>
      </c>
      <c r="B45">
        <f t="shared" ref="B45:B46" si="15">H18</f>
        <v>1.1000000000000001</v>
      </c>
      <c r="C45">
        <f t="shared" ref="C45:C46" si="16">H27</f>
        <v>7</v>
      </c>
      <c r="F45" t="s">
        <v>35</v>
      </c>
      <c r="G45">
        <v>3</v>
      </c>
      <c r="H45">
        <v>31</v>
      </c>
      <c r="I45" t="s">
        <v>37</v>
      </c>
      <c r="J45" t="s">
        <v>39</v>
      </c>
      <c r="K45" t="s">
        <v>37</v>
      </c>
      <c r="L45" t="s">
        <v>37</v>
      </c>
      <c r="M45" t="s">
        <v>37</v>
      </c>
      <c r="N45" t="s">
        <v>37</v>
      </c>
      <c r="O45" t="s">
        <v>37</v>
      </c>
      <c r="P45" t="s">
        <v>37</v>
      </c>
      <c r="Q45" t="s">
        <v>37</v>
      </c>
    </row>
    <row r="46" spans="1:17" x14ac:dyDescent="0.2">
      <c r="A46" s="2" t="s">
        <v>8</v>
      </c>
      <c r="B46">
        <f t="shared" si="15"/>
        <v>1</v>
      </c>
      <c r="C46">
        <f t="shared" si="16"/>
        <v>6.4</v>
      </c>
      <c r="F46" t="s">
        <v>43</v>
      </c>
      <c r="G46">
        <v>3</v>
      </c>
      <c r="H46">
        <v>26.666699999999999</v>
      </c>
      <c r="I46" t="s">
        <v>37</v>
      </c>
      <c r="J46" t="s">
        <v>37</v>
      </c>
      <c r="K46" t="s">
        <v>41</v>
      </c>
      <c r="L46" t="s">
        <v>37</v>
      </c>
      <c r="M46" t="s">
        <v>37</v>
      </c>
      <c r="N46" t="s">
        <v>37</v>
      </c>
      <c r="O46" t="s">
        <v>37</v>
      </c>
      <c r="P46" t="s">
        <v>37</v>
      </c>
      <c r="Q46" t="s">
        <v>37</v>
      </c>
    </row>
    <row r="47" spans="1:17" x14ac:dyDescent="0.2">
      <c r="A47" s="2" t="s">
        <v>1</v>
      </c>
      <c r="B47">
        <f>I17</f>
        <v>7.1</v>
      </c>
      <c r="C47">
        <f>I26</f>
        <v>5.2</v>
      </c>
      <c r="F47" t="s">
        <v>40</v>
      </c>
      <c r="G47">
        <v>3</v>
      </c>
      <c r="H47">
        <v>17</v>
      </c>
      <c r="I47" t="s">
        <v>37</v>
      </c>
      <c r="J47" t="s">
        <v>37</v>
      </c>
      <c r="K47" t="s">
        <v>37</v>
      </c>
      <c r="L47" t="s">
        <v>44</v>
      </c>
      <c r="M47" t="s">
        <v>37</v>
      </c>
      <c r="N47" t="s">
        <v>37</v>
      </c>
      <c r="O47" t="s">
        <v>37</v>
      </c>
      <c r="P47" t="s">
        <v>37</v>
      </c>
      <c r="Q47" t="s">
        <v>37</v>
      </c>
    </row>
    <row r="48" spans="1:17" x14ac:dyDescent="0.2">
      <c r="A48" s="2" t="s">
        <v>1</v>
      </c>
      <c r="B48">
        <f t="shared" ref="B48:B49" si="17">I18</f>
        <v>6.7</v>
      </c>
      <c r="C48">
        <f t="shared" ref="C48:C49" si="18">I27</f>
        <v>7</v>
      </c>
      <c r="F48" t="s">
        <v>46</v>
      </c>
      <c r="G48">
        <v>3</v>
      </c>
      <c r="H48">
        <v>13</v>
      </c>
      <c r="I48" t="s">
        <v>37</v>
      </c>
      <c r="J48" t="s">
        <v>37</v>
      </c>
      <c r="K48" t="s">
        <v>37</v>
      </c>
      <c r="L48" t="s">
        <v>37</v>
      </c>
      <c r="M48" t="s">
        <v>49</v>
      </c>
      <c r="N48" t="s">
        <v>37</v>
      </c>
      <c r="O48" t="s">
        <v>37</v>
      </c>
      <c r="P48" t="s">
        <v>37</v>
      </c>
      <c r="Q48" t="s">
        <v>37</v>
      </c>
    </row>
    <row r="49" spans="1:17" x14ac:dyDescent="0.2">
      <c r="A49" s="2" t="s">
        <v>1</v>
      </c>
      <c r="B49">
        <f t="shared" si="17"/>
        <v>6.9</v>
      </c>
      <c r="C49">
        <f t="shared" si="18"/>
        <v>5.8</v>
      </c>
      <c r="F49" t="s">
        <v>57</v>
      </c>
      <c r="G49">
        <v>3</v>
      </c>
      <c r="H49">
        <v>10</v>
      </c>
      <c r="I49" t="s">
        <v>37</v>
      </c>
      <c r="J49" t="s">
        <v>37</v>
      </c>
      <c r="K49" t="s">
        <v>37</v>
      </c>
      <c r="L49" t="s">
        <v>37</v>
      </c>
      <c r="M49" t="s">
        <v>37</v>
      </c>
      <c r="N49" t="s">
        <v>51</v>
      </c>
      <c r="O49" t="s">
        <v>37</v>
      </c>
      <c r="P49" t="s">
        <v>37</v>
      </c>
      <c r="Q49" t="s">
        <v>37</v>
      </c>
    </row>
    <row r="50" spans="1:17" x14ac:dyDescent="0.2">
      <c r="A50" s="2" t="s">
        <v>2</v>
      </c>
      <c r="B50">
        <f>J17</f>
        <v>13.8</v>
      </c>
      <c r="C50">
        <f>J26</f>
        <v>16.8</v>
      </c>
      <c r="F50" t="s">
        <v>47</v>
      </c>
      <c r="G50">
        <v>3</v>
      </c>
      <c r="H50">
        <v>6.9</v>
      </c>
      <c r="I50" t="s">
        <v>37</v>
      </c>
      <c r="J50" t="s">
        <v>37</v>
      </c>
      <c r="K50" t="s">
        <v>37</v>
      </c>
      <c r="L50" t="s">
        <v>37</v>
      </c>
      <c r="M50" t="s">
        <v>37</v>
      </c>
      <c r="N50" t="s">
        <v>37</v>
      </c>
      <c r="O50" t="s">
        <v>53</v>
      </c>
      <c r="P50" t="s">
        <v>37</v>
      </c>
      <c r="Q50" t="s">
        <v>37</v>
      </c>
    </row>
    <row r="51" spans="1:17" x14ac:dyDescent="0.2">
      <c r="A51" s="2" t="s">
        <v>2</v>
      </c>
      <c r="B51">
        <f t="shared" ref="B51:B52" si="19">J18</f>
        <v>12.2</v>
      </c>
      <c r="C51">
        <f t="shared" ref="C51:C52" si="20">J27</f>
        <v>16.399999999999999</v>
      </c>
      <c r="F51" t="s">
        <v>54</v>
      </c>
      <c r="G51">
        <v>3</v>
      </c>
      <c r="H51">
        <v>6.8</v>
      </c>
      <c r="I51" t="s">
        <v>37</v>
      </c>
      <c r="J51" t="s">
        <v>37</v>
      </c>
      <c r="K51" t="s">
        <v>37</v>
      </c>
      <c r="L51" t="s">
        <v>37</v>
      </c>
      <c r="M51" t="s">
        <v>37</v>
      </c>
      <c r="N51" t="s">
        <v>37</v>
      </c>
      <c r="O51" t="s">
        <v>53</v>
      </c>
      <c r="P51" t="s">
        <v>37</v>
      </c>
      <c r="Q51" t="s">
        <v>37</v>
      </c>
    </row>
    <row r="52" spans="1:17" x14ac:dyDescent="0.2">
      <c r="A52" s="2" t="s">
        <v>2</v>
      </c>
      <c r="B52">
        <f t="shared" si="19"/>
        <v>13</v>
      </c>
      <c r="C52">
        <f t="shared" si="20"/>
        <v>17.8</v>
      </c>
      <c r="F52" t="s">
        <v>45</v>
      </c>
      <c r="G52">
        <v>3</v>
      </c>
      <c r="H52">
        <v>6</v>
      </c>
      <c r="I52" t="s">
        <v>37</v>
      </c>
      <c r="J52" t="s">
        <v>37</v>
      </c>
      <c r="K52" t="s">
        <v>37</v>
      </c>
      <c r="L52" t="s">
        <v>37</v>
      </c>
      <c r="M52" t="s">
        <v>37</v>
      </c>
      <c r="N52" t="s">
        <v>37</v>
      </c>
      <c r="O52" t="s">
        <v>53</v>
      </c>
      <c r="P52" t="s">
        <v>37</v>
      </c>
      <c r="Q52" t="s">
        <v>37</v>
      </c>
    </row>
    <row r="53" spans="1:17" x14ac:dyDescent="0.2">
      <c r="A53" s="4" t="s">
        <v>7</v>
      </c>
      <c r="B53">
        <f>K17</f>
        <v>8.9</v>
      </c>
      <c r="C53">
        <f>K26</f>
        <v>5</v>
      </c>
      <c r="F53" t="s">
        <v>64</v>
      </c>
      <c r="G53">
        <v>3</v>
      </c>
      <c r="H53">
        <v>6</v>
      </c>
      <c r="I53" t="s">
        <v>37</v>
      </c>
      <c r="J53" t="s">
        <v>37</v>
      </c>
      <c r="K53" t="s">
        <v>37</v>
      </c>
      <c r="L53" t="s">
        <v>37</v>
      </c>
      <c r="M53" t="s">
        <v>37</v>
      </c>
      <c r="N53" t="s">
        <v>37</v>
      </c>
      <c r="O53" t="s">
        <v>53</v>
      </c>
      <c r="P53" t="s">
        <v>37</v>
      </c>
      <c r="Q53" t="s">
        <v>37</v>
      </c>
    </row>
    <row r="54" spans="1:17" x14ac:dyDescent="0.2">
      <c r="A54" s="4" t="s">
        <v>7</v>
      </c>
      <c r="B54">
        <f t="shared" ref="B54:B55" si="21">K18</f>
        <v>10</v>
      </c>
      <c r="C54">
        <f t="shared" ref="C54:C55" si="22">K27</f>
        <v>5</v>
      </c>
      <c r="F54" t="s">
        <v>63</v>
      </c>
      <c r="G54">
        <v>3</v>
      </c>
      <c r="H54">
        <v>5.3</v>
      </c>
      <c r="I54" t="s">
        <v>37</v>
      </c>
      <c r="J54" t="s">
        <v>37</v>
      </c>
      <c r="K54" t="s">
        <v>37</v>
      </c>
      <c r="L54" t="s">
        <v>37</v>
      </c>
      <c r="M54" t="s">
        <v>37</v>
      </c>
      <c r="N54" t="s">
        <v>37</v>
      </c>
      <c r="O54" t="s">
        <v>53</v>
      </c>
      <c r="P54" t="s">
        <v>37</v>
      </c>
      <c r="Q54" t="s">
        <v>37</v>
      </c>
    </row>
    <row r="55" spans="1:17" x14ac:dyDescent="0.2">
      <c r="A55" s="4" t="s">
        <v>7</v>
      </c>
      <c r="B55">
        <f t="shared" si="21"/>
        <v>11.1</v>
      </c>
      <c r="C55">
        <f t="shared" si="22"/>
        <v>5.9</v>
      </c>
      <c r="F55" t="s">
        <v>58</v>
      </c>
      <c r="G55">
        <v>3</v>
      </c>
      <c r="H55">
        <v>4.0999999999999996</v>
      </c>
      <c r="I55" t="s">
        <v>37</v>
      </c>
      <c r="J55" t="s">
        <v>37</v>
      </c>
      <c r="K55" t="s">
        <v>37</v>
      </c>
      <c r="L55" t="s">
        <v>37</v>
      </c>
      <c r="M55" t="s">
        <v>37</v>
      </c>
      <c r="N55" t="s">
        <v>37</v>
      </c>
      <c r="O55" t="s">
        <v>53</v>
      </c>
      <c r="P55" t="s">
        <v>55</v>
      </c>
      <c r="Q55" t="s">
        <v>37</v>
      </c>
    </row>
    <row r="56" spans="1:17" x14ac:dyDescent="0.2">
      <c r="A56" s="2" t="s">
        <v>3</v>
      </c>
      <c r="B56">
        <f>L17</f>
        <v>30</v>
      </c>
      <c r="C56">
        <f>L26</f>
        <v>32.200000000000003</v>
      </c>
      <c r="F56" t="s">
        <v>48</v>
      </c>
      <c r="G56">
        <v>3</v>
      </c>
      <c r="H56">
        <v>1.2</v>
      </c>
      <c r="I56" t="s">
        <v>37</v>
      </c>
      <c r="J56" t="s">
        <v>37</v>
      </c>
      <c r="K56" t="s">
        <v>37</v>
      </c>
      <c r="L56" t="s">
        <v>37</v>
      </c>
      <c r="M56" t="s">
        <v>37</v>
      </c>
      <c r="N56" t="s">
        <v>37</v>
      </c>
      <c r="O56" t="s">
        <v>37</v>
      </c>
      <c r="P56" t="s">
        <v>55</v>
      </c>
      <c r="Q56" t="s">
        <v>60</v>
      </c>
    </row>
    <row r="57" spans="1:17" x14ac:dyDescent="0.2">
      <c r="A57" s="2" t="s">
        <v>3</v>
      </c>
      <c r="B57">
        <f t="shared" ref="B57:B58" si="23">L18</f>
        <v>29.5</v>
      </c>
      <c r="C57">
        <f t="shared" ref="C57:C58" si="24">L27</f>
        <v>31</v>
      </c>
      <c r="F57" t="s">
        <v>52</v>
      </c>
      <c r="G57">
        <v>3</v>
      </c>
      <c r="H57">
        <v>1</v>
      </c>
      <c r="I57" t="s">
        <v>37</v>
      </c>
      <c r="J57" t="s">
        <v>37</v>
      </c>
      <c r="K57" t="s">
        <v>37</v>
      </c>
      <c r="L57" t="s">
        <v>37</v>
      </c>
      <c r="M57" t="s">
        <v>37</v>
      </c>
      <c r="N57" t="s">
        <v>37</v>
      </c>
      <c r="O57" t="s">
        <v>37</v>
      </c>
      <c r="P57" t="s">
        <v>37</v>
      </c>
      <c r="Q57" t="s">
        <v>60</v>
      </c>
    </row>
    <row r="58" spans="1:17" x14ac:dyDescent="0.2">
      <c r="A58" s="2" t="s">
        <v>3</v>
      </c>
      <c r="B58">
        <f t="shared" si="23"/>
        <v>33.5</v>
      </c>
      <c r="C58">
        <f t="shared" si="24"/>
        <v>29.8</v>
      </c>
      <c r="F58" t="s">
        <v>50</v>
      </c>
      <c r="G58">
        <v>3</v>
      </c>
      <c r="H58">
        <v>0</v>
      </c>
      <c r="I58" t="s">
        <v>37</v>
      </c>
      <c r="J58" t="s">
        <v>37</v>
      </c>
      <c r="K58" t="s">
        <v>37</v>
      </c>
      <c r="L58" t="s">
        <v>37</v>
      </c>
      <c r="M58" t="s">
        <v>37</v>
      </c>
      <c r="N58" t="s">
        <v>37</v>
      </c>
      <c r="O58" t="s">
        <v>37</v>
      </c>
      <c r="P58" t="s">
        <v>37</v>
      </c>
      <c r="Q58" t="s">
        <v>60</v>
      </c>
    </row>
    <row r="59" spans="1:17" x14ac:dyDescent="0.2">
      <c r="A59" s="2" t="s">
        <v>4</v>
      </c>
      <c r="B59">
        <f>M17</f>
        <v>0</v>
      </c>
      <c r="C59">
        <f>M26</f>
        <v>0</v>
      </c>
      <c r="F59" t="s">
        <v>65</v>
      </c>
      <c r="G59">
        <v>3</v>
      </c>
      <c r="H59">
        <v>0</v>
      </c>
      <c r="I59" t="s">
        <v>37</v>
      </c>
      <c r="J59" t="s">
        <v>37</v>
      </c>
      <c r="K59" t="s">
        <v>37</v>
      </c>
      <c r="L59" t="s">
        <v>37</v>
      </c>
      <c r="M59" t="s">
        <v>37</v>
      </c>
      <c r="N59" t="s">
        <v>37</v>
      </c>
      <c r="O59" t="s">
        <v>37</v>
      </c>
      <c r="P59" t="s">
        <v>37</v>
      </c>
      <c r="Q59" t="s">
        <v>60</v>
      </c>
    </row>
    <row r="60" spans="1:17" x14ac:dyDescent="0.2">
      <c r="A60" s="2" t="s">
        <v>4</v>
      </c>
      <c r="B60">
        <f t="shared" ref="B60:B61" si="25">M18</f>
        <v>0</v>
      </c>
      <c r="C60">
        <f t="shared" ref="C60:C61" si="26">M27</f>
        <v>0</v>
      </c>
      <c r="F60" t="s">
        <v>66</v>
      </c>
      <c r="G60">
        <v>3</v>
      </c>
      <c r="H60">
        <v>0</v>
      </c>
      <c r="I60" t="s">
        <v>37</v>
      </c>
      <c r="J60" t="s">
        <v>37</v>
      </c>
      <c r="K60" t="s">
        <v>37</v>
      </c>
      <c r="L60" t="s">
        <v>37</v>
      </c>
      <c r="M60" t="s">
        <v>37</v>
      </c>
      <c r="N60" t="s">
        <v>37</v>
      </c>
      <c r="O60" t="s">
        <v>37</v>
      </c>
      <c r="P60" t="s">
        <v>37</v>
      </c>
      <c r="Q60" t="s">
        <v>60</v>
      </c>
    </row>
    <row r="61" spans="1:17" x14ac:dyDescent="0.2">
      <c r="A61" s="2" t="s">
        <v>4</v>
      </c>
      <c r="B61">
        <f t="shared" si="25"/>
        <v>0</v>
      </c>
      <c r="C61">
        <f t="shared" si="26"/>
        <v>0</v>
      </c>
      <c r="F61" t="s">
        <v>59</v>
      </c>
      <c r="G61">
        <v>3</v>
      </c>
      <c r="H61">
        <v>0</v>
      </c>
      <c r="I61" t="s">
        <v>37</v>
      </c>
      <c r="J61" t="s">
        <v>37</v>
      </c>
      <c r="K61" t="s">
        <v>37</v>
      </c>
      <c r="L61" t="s">
        <v>37</v>
      </c>
      <c r="M61" t="s">
        <v>37</v>
      </c>
      <c r="N61" t="s">
        <v>37</v>
      </c>
      <c r="O61" t="s">
        <v>37</v>
      </c>
      <c r="P61" t="s">
        <v>37</v>
      </c>
      <c r="Q61" t="s">
        <v>60</v>
      </c>
    </row>
    <row r="62" spans="1:17" x14ac:dyDescent="0.2">
      <c r="A62" s="2" t="s">
        <v>5</v>
      </c>
      <c r="B62">
        <f>N17</f>
        <v>32</v>
      </c>
      <c r="C62">
        <f>N26</f>
        <v>26.1</v>
      </c>
      <c r="F62" t="s">
        <v>61</v>
      </c>
      <c r="G62">
        <v>3</v>
      </c>
      <c r="H62">
        <v>0</v>
      </c>
      <c r="I62" t="s">
        <v>37</v>
      </c>
      <c r="J62" t="s">
        <v>37</v>
      </c>
      <c r="K62" t="s">
        <v>37</v>
      </c>
      <c r="L62" t="s">
        <v>37</v>
      </c>
      <c r="M62" t="s">
        <v>37</v>
      </c>
      <c r="N62" t="s">
        <v>37</v>
      </c>
      <c r="O62" t="s">
        <v>37</v>
      </c>
      <c r="P62" t="s">
        <v>37</v>
      </c>
      <c r="Q62" t="s">
        <v>60</v>
      </c>
    </row>
    <row r="63" spans="1:17" x14ac:dyDescent="0.2">
      <c r="A63" s="2" t="s">
        <v>5</v>
      </c>
      <c r="B63">
        <f t="shared" ref="B63:B64" si="27">N18</f>
        <v>33.6</v>
      </c>
      <c r="C63">
        <f t="shared" ref="C63:C64" si="28">N27</f>
        <v>24.9</v>
      </c>
      <c r="F63" t="s">
        <v>56</v>
      </c>
      <c r="G63">
        <v>3</v>
      </c>
      <c r="H63">
        <v>0</v>
      </c>
      <c r="I63" t="s">
        <v>37</v>
      </c>
      <c r="J63" t="s">
        <v>37</v>
      </c>
      <c r="K63" t="s">
        <v>37</v>
      </c>
      <c r="L63" t="s">
        <v>37</v>
      </c>
      <c r="M63" t="s">
        <v>37</v>
      </c>
      <c r="N63" t="s">
        <v>37</v>
      </c>
      <c r="O63" t="s">
        <v>37</v>
      </c>
      <c r="P63" t="s">
        <v>37</v>
      </c>
      <c r="Q63" t="s">
        <v>60</v>
      </c>
    </row>
    <row r="64" spans="1:17" x14ac:dyDescent="0.2">
      <c r="A64" s="2" t="s">
        <v>5</v>
      </c>
      <c r="B64">
        <f t="shared" si="27"/>
        <v>36.4</v>
      </c>
      <c r="C64">
        <f t="shared" si="28"/>
        <v>29</v>
      </c>
      <c r="F64" t="s">
        <v>62</v>
      </c>
      <c r="G64">
        <v>3</v>
      </c>
      <c r="H64">
        <v>0</v>
      </c>
      <c r="I64" t="s">
        <v>37</v>
      </c>
      <c r="J64" t="s">
        <v>37</v>
      </c>
      <c r="K64" t="s">
        <v>37</v>
      </c>
      <c r="L64" t="s">
        <v>37</v>
      </c>
      <c r="M64" t="s">
        <v>37</v>
      </c>
      <c r="N64" t="s">
        <v>37</v>
      </c>
      <c r="O64" t="s">
        <v>37</v>
      </c>
      <c r="P64" t="s">
        <v>37</v>
      </c>
      <c r="Q64" t="s">
        <v>60</v>
      </c>
    </row>
    <row r="65" spans="1:6" x14ac:dyDescent="0.2">
      <c r="A65" s="3" t="s">
        <v>9</v>
      </c>
      <c r="B65">
        <f>O17</f>
        <v>0</v>
      </c>
      <c r="C65">
        <f>O26</f>
        <v>0</v>
      </c>
      <c r="F65" t="s">
        <v>67</v>
      </c>
    </row>
    <row r="66" spans="1:6" x14ac:dyDescent="0.2">
      <c r="A66" s="3" t="s">
        <v>9</v>
      </c>
      <c r="B66">
        <f t="shared" ref="B66:B67" si="29">O18</f>
        <v>0</v>
      </c>
      <c r="C66">
        <f t="shared" ref="C66:C67" si="30">O27</f>
        <v>0</v>
      </c>
    </row>
    <row r="67" spans="1:6" x14ac:dyDescent="0.2">
      <c r="A67" s="3" t="s">
        <v>9</v>
      </c>
      <c r="B67">
        <f t="shared" si="29"/>
        <v>0</v>
      </c>
      <c r="C67">
        <f t="shared" si="30"/>
        <v>0</v>
      </c>
    </row>
    <row r="68" spans="1:6" x14ac:dyDescent="0.2">
      <c r="A68" s="2" t="s">
        <v>6</v>
      </c>
      <c r="B68">
        <f>P17</f>
        <v>0</v>
      </c>
      <c r="C68">
        <f>P26</f>
        <v>1.2</v>
      </c>
    </row>
    <row r="69" spans="1:6" x14ac:dyDescent="0.2">
      <c r="A69" s="2" t="s">
        <v>6</v>
      </c>
      <c r="B69">
        <f t="shared" ref="B69:B70" si="31">P18</f>
        <v>0</v>
      </c>
      <c r="C69">
        <f t="shared" ref="C69:C70" si="32">P27</f>
        <v>1.1000000000000001</v>
      </c>
    </row>
    <row r="70" spans="1:6" x14ac:dyDescent="0.2">
      <c r="A70" s="2" t="s">
        <v>6</v>
      </c>
      <c r="B70">
        <f t="shared" si="31"/>
        <v>0</v>
      </c>
      <c r="C70">
        <f t="shared" si="32"/>
        <v>1.3</v>
      </c>
    </row>
  </sheetData>
  <mergeCells count="1">
    <mergeCell ref="A36:B36"/>
  </mergeCells>
  <pageMargins left="0.75" right="0.75" top="1" bottom="1" header="0.5" footer="0.5"/>
  <pageSetup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1A % spore share pre sowing</vt:lpstr>
      <vt:lpstr>Fig 1 B% spore share after harv</vt:lpstr>
    </vt:vector>
  </TitlesOfParts>
  <Company>University of California, Santa Cruz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Akbar</dc:creator>
  <cp:lastModifiedBy>Dr. Muhammad Akbar</cp:lastModifiedBy>
  <dcterms:created xsi:type="dcterms:W3CDTF">2017-07-19T17:25:50Z</dcterms:created>
  <dcterms:modified xsi:type="dcterms:W3CDTF">2023-02-23T12:42:16Z</dcterms:modified>
</cp:coreProperties>
</file>